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ThisWorkbook"/>
  <mc:AlternateContent xmlns:mc="http://schemas.openxmlformats.org/markup-compatibility/2006">
    <mc:Choice Requires="x15">
      <x15ac:absPath xmlns:x15ac="http://schemas.microsoft.com/office/spreadsheetml/2010/11/ac" url="W:\"/>
    </mc:Choice>
  </mc:AlternateContent>
  <xr:revisionPtr revIDLastSave="0" documentId="13_ncr:1_{92CDE867-F29E-4191-BC3A-D35EF06A7EF5}" xr6:coauthVersionLast="47" xr6:coauthVersionMax="47" xr10:uidLastSave="{00000000-0000-0000-0000-000000000000}"/>
  <bookViews>
    <workbookView xWindow="-120" yWindow="-120" windowWidth="29040" windowHeight="15840" xr2:uid="{00000000-000D-0000-FFFF-FFFF00000000}"/>
  </bookViews>
  <sheets>
    <sheet name="Cover Page" sheetId="9" r:id="rId1"/>
    <sheet name="Profit &amp; Loss" sheetId="4" r:id="rId2"/>
    <sheet name="Asset Purchases" sheetId="5" r:id="rId3"/>
    <sheet name="Office in Home" sheetId="6" r:id="rId4"/>
    <sheet name="Business Vehicle" sheetId="7" r:id="rId5"/>
    <sheet name="Payroll Tracker - Salary" sheetId="14" r:id="rId6"/>
    <sheet name="Payroll Tracker - Hourly" sheetId="17" r:id="rId7"/>
    <sheet name="Loan Amortization Table 1" sheetId="10" r:id="rId8"/>
    <sheet name="Loan Amortization Table 2" sheetId="16" r:id="rId9"/>
    <sheet name="Chart of Accounts" sheetId="8" r:id="rId10"/>
  </sheets>
  <definedNames>
    <definedName name="Beg_Bal" localSheetId="8">#REF!</definedName>
    <definedName name="Beg_Bal" localSheetId="6">#REF!</definedName>
    <definedName name="Beg_Bal">#REF!</definedName>
    <definedName name="Cum_Int" localSheetId="8">#REF!</definedName>
    <definedName name="Cum_Int" localSheetId="6">#REF!</definedName>
    <definedName name="Cum_Int">#REF!</definedName>
    <definedName name="Data" localSheetId="8">#REF!</definedName>
    <definedName name="Data" localSheetId="6">#REF!</definedName>
    <definedName name="Data">#REF!</definedName>
    <definedName name="End_Bal" localSheetId="8">#REF!</definedName>
    <definedName name="End_Bal" localSheetId="6">#REF!</definedName>
    <definedName name="End_Bal">#REF!</definedName>
    <definedName name="Extra_Pay" localSheetId="8">#REF!</definedName>
    <definedName name="Extra_Pay" localSheetId="6">#REF!</definedName>
    <definedName name="Extra_Pay">#REF!</definedName>
    <definedName name="Full_Print" localSheetId="8">#REF!</definedName>
    <definedName name="Full_Print" localSheetId="6">#REF!</definedName>
    <definedName name="Full_Print">#REF!</definedName>
    <definedName name="Header_Row" localSheetId="8">ROW(#REF!)</definedName>
    <definedName name="Header_Row" localSheetId="6">ROW(#REF!)</definedName>
    <definedName name="Header_Row">ROW(#REF!)</definedName>
    <definedName name="Int" localSheetId="8">#REF!</definedName>
    <definedName name="Int" localSheetId="6">#REF!</definedName>
    <definedName name="Int">#REF!</definedName>
    <definedName name="Interest_Rate" localSheetId="8">#REF!</definedName>
    <definedName name="Interest_Rate" localSheetId="6">#REF!</definedName>
    <definedName name="Interest_Rate">#REF!</definedName>
    <definedName name="Last_Row" localSheetId="8">IF('Loan Amortization Table 2'!Values_Entered,'Loan Amortization Table 2'!Header_Row+'Loan Amortization Table 2'!Number_of_Payments,'Loan Amortization Table 2'!Header_Row)</definedName>
    <definedName name="Last_Row" localSheetId="6">IF('Payroll Tracker - Hourly'!Values_Entered,'Payroll Tracker - Hourly'!Header_Row+'Payroll Tracker - Hourly'!Number_of_Payments,'Payroll Tracker - Hourly'!Header_Row)</definedName>
    <definedName name="Last_Row">IF(Values_Entered,Header_Row+Number_of_Payments,Header_Row)</definedName>
    <definedName name="Loan_Amount" localSheetId="8">#REF!</definedName>
    <definedName name="Loan_Amount" localSheetId="6">#REF!</definedName>
    <definedName name="Loan_Amount">#REF!</definedName>
    <definedName name="Loan_Start" localSheetId="8">#REF!</definedName>
    <definedName name="Loan_Start" localSheetId="6">#REF!</definedName>
    <definedName name="Loan_Start">#REF!</definedName>
    <definedName name="Loan_Years" localSheetId="8">#REF!</definedName>
    <definedName name="Loan_Years" localSheetId="6">#REF!</definedName>
    <definedName name="Loan_Years">#REF!</definedName>
    <definedName name="Num_Pmt_Per_Year" localSheetId="8">#REF!</definedName>
    <definedName name="Num_Pmt_Per_Year" localSheetId="6">#REF!</definedName>
    <definedName name="Num_Pmt_Per_Year">#REF!</definedName>
    <definedName name="Number_of_Payments" localSheetId="8">MATCH(0.01,'Loan Amortization Table 2'!End_Bal,-1)+1</definedName>
    <definedName name="Number_of_Payments" localSheetId="6">MATCH(0.01,'Payroll Tracker - Hourly'!End_Bal,-1)+1</definedName>
    <definedName name="Number_of_Payments">MATCH(0.01,End_Bal,-1)+1</definedName>
    <definedName name="Pay_Date" localSheetId="8">#REF!</definedName>
    <definedName name="Pay_Date" localSheetId="6">#REF!</definedName>
    <definedName name="Pay_Date">#REF!</definedName>
    <definedName name="Pay_Num" localSheetId="8">#REF!</definedName>
    <definedName name="Pay_Num" localSheetId="6">#REF!</definedName>
    <definedName name="Pay_Num">#REF!</definedName>
    <definedName name="Payment_Date" localSheetId="8">DATE(YEAR('Loan Amortization Table 2'!Loan_Start),MONTH('Loan Amortization Table 2'!Loan_Start)+Payment_Number,DAY('Loan Amortization Table 2'!Loan_Start))</definedName>
    <definedName name="Payment_Date" localSheetId="6">DATE(YEAR('Payroll Tracker - Hourly'!Loan_Start),MONTH('Payroll Tracker - Hourly'!Loan_Start)+Payment_Number,DAY('Payroll Tracker - Hourly'!Loan_Start))</definedName>
    <definedName name="Payment_Date">DATE(YEAR(Loan_Start),MONTH(Loan_Start)+Payment_Number,DAY(Loan_Start))</definedName>
    <definedName name="Princ" localSheetId="8">#REF!</definedName>
    <definedName name="Princ" localSheetId="6">#REF!</definedName>
    <definedName name="Princ">#REF!</definedName>
    <definedName name="Print_Area_Reset" localSheetId="8">OFFSET('Loan Amortization Table 2'!Full_Print,0,0,'Loan Amortization Table 2'!Last_Row)</definedName>
    <definedName name="Print_Area_Reset" localSheetId="6">OFFSET('Payroll Tracker - Hourly'!Full_Print,0,0,'Payroll Tracker - Hourly'!Last_Row)</definedName>
    <definedName name="Print_Area_Reset">OFFSET(Full_Print,0,0,Last_Row)</definedName>
    <definedName name="Sched_Pay" localSheetId="8">#REF!</definedName>
    <definedName name="Sched_Pay" localSheetId="6">#REF!</definedName>
    <definedName name="Sched_Pay">#REF!</definedName>
    <definedName name="Scheduled_Extra_Payments" localSheetId="8">#REF!</definedName>
    <definedName name="Scheduled_Extra_Payments" localSheetId="6">#REF!</definedName>
    <definedName name="Scheduled_Extra_Payments">#REF!</definedName>
    <definedName name="Scheduled_Interest_Rate" localSheetId="8">#REF!</definedName>
    <definedName name="Scheduled_Interest_Rate" localSheetId="6">#REF!</definedName>
    <definedName name="Scheduled_Interest_Rate">#REF!</definedName>
    <definedName name="Scheduled_Monthly_Payment" localSheetId="8">#REF!</definedName>
    <definedName name="Scheduled_Monthly_Payment" localSheetId="6">#REF!</definedName>
    <definedName name="Scheduled_Monthly_Payment">#REF!</definedName>
    <definedName name="Total_Interest" localSheetId="8">#REF!</definedName>
    <definedName name="Total_Interest" localSheetId="6">#REF!</definedName>
    <definedName name="Total_Interest">#REF!</definedName>
    <definedName name="Total_Pay" localSheetId="8">#REF!</definedName>
    <definedName name="Total_Pay" localSheetId="6">#REF!</definedName>
    <definedName name="Total_Pay">#REF!</definedName>
    <definedName name="Values_Entered" localSheetId="8">IF('Loan Amortization Table 2'!Loan_Amount*'Loan Amortization Table 2'!Interest_Rate*'Loan Amortization Table 2'!Loan_Years*'Loan Amortization Table 2'!Loan_Start&gt;0,1,0)</definedName>
    <definedName name="Values_Entered" localSheetId="6">IF('Payroll Tracker - Hourly'!Loan_Amount*'Payroll Tracker - Hourly'!Interest_Rate*'Payroll Tracker - Hourly'!Loan_Years*'Payroll Tracker - Hourly'!Loan_Start&gt;0,1,0)</definedName>
    <definedName name="Values_Entered">IF(Loan_Amount*Interest_Rate*Loan_Years*Loan_Start&gt;0,1,0)</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17" l="1"/>
  <c r="K92" i="17"/>
  <c r="N92" i="17" s="1"/>
  <c r="K91" i="17"/>
  <c r="T91" i="17" s="1"/>
  <c r="K90" i="17"/>
  <c r="U90" i="17" s="1"/>
  <c r="K89" i="17"/>
  <c r="P89" i="17" s="1"/>
  <c r="K86" i="17"/>
  <c r="K85" i="17"/>
  <c r="U85" i="17" s="1"/>
  <c r="T84" i="17"/>
  <c r="S84" i="17"/>
  <c r="K84" i="17"/>
  <c r="P84" i="17" s="1"/>
  <c r="K83" i="17"/>
  <c r="U83" i="17" s="1"/>
  <c r="K80" i="17"/>
  <c r="S80" i="17" s="1"/>
  <c r="K79" i="17"/>
  <c r="O79" i="17" s="1"/>
  <c r="K78" i="17"/>
  <c r="U78" i="17" s="1"/>
  <c r="S77" i="17"/>
  <c r="R77" i="17"/>
  <c r="K77" i="17"/>
  <c r="U77" i="17" s="1"/>
  <c r="K76" i="17"/>
  <c r="U76" i="17" s="1"/>
  <c r="K73" i="17"/>
  <c r="R73" i="17" s="1"/>
  <c r="T72" i="17"/>
  <c r="S72" i="17"/>
  <c r="K72" i="17"/>
  <c r="P72" i="17" s="1"/>
  <c r="K71" i="17"/>
  <c r="U71" i="17" s="1"/>
  <c r="K70" i="17"/>
  <c r="U70" i="17" s="1"/>
  <c r="K67" i="17"/>
  <c r="T67" i="17" s="1"/>
  <c r="K66" i="17"/>
  <c r="P66" i="17" s="1"/>
  <c r="K65" i="17"/>
  <c r="S65" i="17" s="1"/>
  <c r="K64" i="17"/>
  <c r="P64" i="17" s="1"/>
  <c r="K61" i="17"/>
  <c r="U61" i="17" s="1"/>
  <c r="K60" i="17"/>
  <c r="U60" i="17" s="1"/>
  <c r="K59" i="17"/>
  <c r="U59" i="17" s="1"/>
  <c r="K58" i="17"/>
  <c r="K57" i="17"/>
  <c r="U57" i="17" s="1"/>
  <c r="K54" i="17"/>
  <c r="U54" i="17" s="1"/>
  <c r="K53" i="17"/>
  <c r="O53" i="17" s="1"/>
  <c r="K52" i="17"/>
  <c r="U52" i="17" s="1"/>
  <c r="K51" i="17"/>
  <c r="U51" i="17" s="1"/>
  <c r="K48" i="17"/>
  <c r="K47" i="17"/>
  <c r="P47" i="17" s="1"/>
  <c r="K46" i="17"/>
  <c r="T46" i="17" s="1"/>
  <c r="K45" i="17"/>
  <c r="T45" i="17" s="1"/>
  <c r="K44" i="17"/>
  <c r="N44" i="17" s="1"/>
  <c r="K41" i="17"/>
  <c r="U41" i="17" s="1"/>
  <c r="K40" i="17"/>
  <c r="U40" i="17" s="1"/>
  <c r="K39" i="17"/>
  <c r="P39" i="17" s="1"/>
  <c r="K38" i="17"/>
  <c r="S38" i="17" s="1"/>
  <c r="K35" i="17"/>
  <c r="U35" i="17" s="1"/>
  <c r="K34" i="17"/>
  <c r="U34" i="17" s="1"/>
  <c r="K33" i="17"/>
  <c r="U33" i="17" s="1"/>
  <c r="K32" i="17"/>
  <c r="U32" i="17" s="1"/>
  <c r="K31" i="17"/>
  <c r="U31" i="17" s="1"/>
  <c r="U28" i="17"/>
  <c r="T28" i="17"/>
  <c r="K28" i="17"/>
  <c r="N28" i="17" s="1"/>
  <c r="K27" i="17"/>
  <c r="S27" i="17" s="1"/>
  <c r="K26" i="17"/>
  <c r="U26" i="17" s="1"/>
  <c r="O25" i="17"/>
  <c r="K25" i="17"/>
  <c r="T25" i="17" s="1"/>
  <c r="K22" i="17"/>
  <c r="P22" i="17" s="1"/>
  <c r="K21" i="17"/>
  <c r="U21" i="17" s="1"/>
  <c r="K20" i="17"/>
  <c r="U20" i="17" s="1"/>
  <c r="K19" i="17"/>
  <c r="N19" i="17" s="1"/>
  <c r="K80" i="14"/>
  <c r="S80" i="14" s="1"/>
  <c r="K61" i="14"/>
  <c r="U61" i="14" s="1"/>
  <c r="T66" i="17" l="1"/>
  <c r="P25" i="17"/>
  <c r="R19" i="17"/>
  <c r="T83" i="17"/>
  <c r="R66" i="17"/>
  <c r="P19" i="17"/>
  <c r="U67" i="17"/>
  <c r="O59" i="17"/>
  <c r="T64" i="17"/>
  <c r="S26" i="17"/>
  <c r="T38" i="17"/>
  <c r="P45" i="17"/>
  <c r="T59" i="17"/>
  <c r="T26" i="17"/>
  <c r="T29" i="17" s="1"/>
  <c r="U38" i="17"/>
  <c r="R45" i="17"/>
  <c r="T70" i="17"/>
  <c r="P83" i="17"/>
  <c r="N85" i="17"/>
  <c r="O92" i="17"/>
  <c r="R83" i="17"/>
  <c r="T85" i="17"/>
  <c r="P92" i="17"/>
  <c r="L92" i="17" s="1"/>
  <c r="K68" i="17"/>
  <c r="N39" i="17"/>
  <c r="S60" i="17"/>
  <c r="K87" i="17"/>
  <c r="S92" i="17"/>
  <c r="S19" i="17"/>
  <c r="S25" i="17"/>
  <c r="P28" i="17"/>
  <c r="N34" i="17"/>
  <c r="N46" i="17"/>
  <c r="T60" i="17"/>
  <c r="U66" i="17"/>
  <c r="O72" i="17"/>
  <c r="T92" i="17"/>
  <c r="R26" i="17"/>
  <c r="U19" i="17"/>
  <c r="R28" i="17"/>
  <c r="T34" i="17"/>
  <c r="U46" i="17"/>
  <c r="R72" i="17"/>
  <c r="N89" i="17"/>
  <c r="S76" i="17"/>
  <c r="O22" i="17"/>
  <c r="P35" i="17"/>
  <c r="O41" i="17"/>
  <c r="N47" i="17"/>
  <c r="O51" i="17"/>
  <c r="P54" i="17"/>
  <c r="P65" i="17"/>
  <c r="T76" i="17"/>
  <c r="T77" i="17"/>
  <c r="R90" i="17"/>
  <c r="T41" i="17"/>
  <c r="P51" i="17"/>
  <c r="R65" i="17"/>
  <c r="S90" i="17"/>
  <c r="P90" i="17"/>
  <c r="S22" i="17"/>
  <c r="R27" i="17"/>
  <c r="O34" i="17"/>
  <c r="O39" i="17"/>
  <c r="L39" i="17" s="1"/>
  <c r="O46" i="17"/>
  <c r="R47" i="17"/>
  <c r="R51" i="17"/>
  <c r="N60" i="17"/>
  <c r="N64" i="17"/>
  <c r="O67" i="17"/>
  <c r="O85" i="17"/>
  <c r="O89" i="17"/>
  <c r="L89" i="17" s="1"/>
  <c r="O47" i="17"/>
  <c r="T20" i="17"/>
  <c r="T22" i="17"/>
  <c r="N26" i="17"/>
  <c r="R31" i="17"/>
  <c r="P34" i="17"/>
  <c r="L34" i="17" s="1"/>
  <c r="O38" i="17"/>
  <c r="R39" i="17"/>
  <c r="P46" i="17"/>
  <c r="S47" i="17"/>
  <c r="S51" i="17"/>
  <c r="O60" i="17"/>
  <c r="O64" i="17"/>
  <c r="P67" i="17"/>
  <c r="N73" i="17"/>
  <c r="N77" i="17"/>
  <c r="N84" i="17"/>
  <c r="P85" i="17"/>
  <c r="L85" i="17" s="1"/>
  <c r="R89" i="17"/>
  <c r="R22" i="17"/>
  <c r="K23" i="17"/>
  <c r="O26" i="17"/>
  <c r="S31" i="17"/>
  <c r="R34" i="17"/>
  <c r="P38" i="17"/>
  <c r="S39" i="17"/>
  <c r="S46" i="17"/>
  <c r="T47" i="17"/>
  <c r="T51" i="17"/>
  <c r="P60" i="17"/>
  <c r="R64" i="17"/>
  <c r="O66" i="17"/>
  <c r="S67" i="17"/>
  <c r="P73" i="17"/>
  <c r="O77" i="17"/>
  <c r="O84" i="17"/>
  <c r="R85" i="17"/>
  <c r="S89" i="17"/>
  <c r="N22" i="17"/>
  <c r="N51" i="17"/>
  <c r="L51" i="17" s="1"/>
  <c r="P26" i="17"/>
  <c r="O28" i="17"/>
  <c r="S34" i="17"/>
  <c r="T39" i="17"/>
  <c r="R60" i="17"/>
  <c r="S64" i="17"/>
  <c r="N72" i="17"/>
  <c r="L72" i="17" s="1"/>
  <c r="P77" i="17"/>
  <c r="S85" i="17"/>
  <c r="T89" i="17"/>
  <c r="V36" i="17"/>
  <c r="O48" i="17"/>
  <c r="T48" i="17"/>
  <c r="N48" i="17"/>
  <c r="V55" i="17"/>
  <c r="N58" i="17"/>
  <c r="S58" i="17"/>
  <c r="P58" i="17"/>
  <c r="O58" i="17"/>
  <c r="K62" i="17"/>
  <c r="O33" i="17"/>
  <c r="T53" i="17"/>
  <c r="S20" i="17"/>
  <c r="N20" i="17"/>
  <c r="P20" i="17"/>
  <c r="O21" i="17"/>
  <c r="T27" i="17"/>
  <c r="O27" i="17"/>
  <c r="U27" i="17"/>
  <c r="S40" i="17"/>
  <c r="R44" i="17"/>
  <c r="U53" i="17"/>
  <c r="U55" i="17" s="1"/>
  <c r="O57" i="17"/>
  <c r="T57" i="17"/>
  <c r="N57" i="17"/>
  <c r="O71" i="17"/>
  <c r="U79" i="17"/>
  <c r="N86" i="17"/>
  <c r="P21" i="17"/>
  <c r="R32" i="17"/>
  <c r="T35" i="17"/>
  <c r="O35" i="17"/>
  <c r="S35" i="17"/>
  <c r="R35" i="17"/>
  <c r="S45" i="17"/>
  <c r="N45" i="17"/>
  <c r="N49" i="17" s="1"/>
  <c r="U45" i="17"/>
  <c r="R52" i="17"/>
  <c r="R54" i="17"/>
  <c r="R55" i="17" s="1"/>
  <c r="T54" i="17"/>
  <c r="S54" i="17"/>
  <c r="P57" i="17"/>
  <c r="U58" i="17"/>
  <c r="U62" i="17" s="1"/>
  <c r="N61" i="17"/>
  <c r="O65" i="17"/>
  <c r="T65" i="17"/>
  <c r="T68" i="17" s="1"/>
  <c r="U65" i="17"/>
  <c r="K74" i="17"/>
  <c r="S70" i="17"/>
  <c r="N70" i="17"/>
  <c r="P70" i="17"/>
  <c r="O70" i="17"/>
  <c r="T71" i="17"/>
  <c r="T74" i="17" s="1"/>
  <c r="R78" i="17"/>
  <c r="R80" i="17"/>
  <c r="P80" i="17"/>
  <c r="U80" i="17"/>
  <c r="T80" i="17"/>
  <c r="P86" i="17"/>
  <c r="T19" i="17"/>
  <c r="O19" i="17"/>
  <c r="L19" i="17" s="1"/>
  <c r="O20" i="17"/>
  <c r="T21" i="17"/>
  <c r="K29" i="17"/>
  <c r="R25" i="17"/>
  <c r="U25" i="17"/>
  <c r="N27" i="17"/>
  <c r="O31" i="17"/>
  <c r="K36" i="17"/>
  <c r="T31" i="17"/>
  <c r="N31" i="17"/>
  <c r="T32" i="17"/>
  <c r="N41" i="17"/>
  <c r="S41" i="17"/>
  <c r="R41" i="17"/>
  <c r="P41" i="17"/>
  <c r="K49" i="17"/>
  <c r="S52" i="17"/>
  <c r="N54" i="17"/>
  <c r="R57" i="17"/>
  <c r="R59" i="17"/>
  <c r="S59" i="17"/>
  <c r="P59" i="17"/>
  <c r="P61" i="17"/>
  <c r="O73" i="17"/>
  <c r="L73" i="17" s="1"/>
  <c r="T73" i="17"/>
  <c r="U73" i="17"/>
  <c r="S73" i="17"/>
  <c r="R76" i="17"/>
  <c r="V93" i="17"/>
  <c r="O76" i="17"/>
  <c r="N76" i="17"/>
  <c r="S78" i="17"/>
  <c r="N80" i="17"/>
  <c r="R20" i="17"/>
  <c r="N25" i="17"/>
  <c r="P27" i="17"/>
  <c r="P31" i="17"/>
  <c r="N35" i="17"/>
  <c r="O45" i="17"/>
  <c r="O54" i="17"/>
  <c r="S57" i="17"/>
  <c r="N59" i="17"/>
  <c r="N65" i="17"/>
  <c r="R70" i="17"/>
  <c r="P76" i="17"/>
  <c r="O80" i="17"/>
  <c r="O40" i="17"/>
  <c r="T40" i="17"/>
  <c r="P40" i="17"/>
  <c r="N40" i="17"/>
  <c r="K81" i="17"/>
  <c r="O91" i="17"/>
  <c r="R21" i="17"/>
  <c r="S21" i="17"/>
  <c r="R48" i="17"/>
  <c r="R71" i="17"/>
  <c r="S71" i="17"/>
  <c r="P71" i="17"/>
  <c r="T86" i="17"/>
  <c r="S86" i="17"/>
  <c r="O86" i="17"/>
  <c r="U86" i="17"/>
  <c r="R86" i="17"/>
  <c r="T44" i="17"/>
  <c r="O44" i="17"/>
  <c r="U44" i="17"/>
  <c r="S44" i="17"/>
  <c r="S53" i="17"/>
  <c r="N53" i="17"/>
  <c r="R53" i="17"/>
  <c r="P53" i="17"/>
  <c r="S79" i="17"/>
  <c r="N79" i="17"/>
  <c r="R79" i="17"/>
  <c r="P79" i="17"/>
  <c r="N91" i="17"/>
  <c r="S91" i="17"/>
  <c r="S93" i="17" s="1"/>
  <c r="R91" i="17"/>
  <c r="P91" i="17"/>
  <c r="P48" i="17"/>
  <c r="V74" i="17"/>
  <c r="N32" i="17"/>
  <c r="S32" i="17"/>
  <c r="P32" i="17"/>
  <c r="O32" i="17"/>
  <c r="R40" i="17"/>
  <c r="P44" i="17"/>
  <c r="T52" i="17"/>
  <c r="O52" i="17"/>
  <c r="P52" i="17"/>
  <c r="N52" i="17"/>
  <c r="K55" i="17"/>
  <c r="R58" i="17"/>
  <c r="T61" i="17"/>
  <c r="O61" i="17"/>
  <c r="S61" i="17"/>
  <c r="R61" i="17"/>
  <c r="N71" i="17"/>
  <c r="T78" i="17"/>
  <c r="O78" i="17"/>
  <c r="P78" i="17"/>
  <c r="N78" i="17"/>
  <c r="T79" i="17"/>
  <c r="U91" i="17"/>
  <c r="K93" i="17"/>
  <c r="R33" i="17"/>
  <c r="S33" i="17"/>
  <c r="P33" i="17"/>
  <c r="N33" i="17"/>
  <c r="U36" i="17"/>
  <c r="N21" i="17"/>
  <c r="T33" i="17"/>
  <c r="S48" i="17"/>
  <c r="U48" i="17"/>
  <c r="T58" i="17"/>
  <c r="K42" i="17"/>
  <c r="R38" i="17"/>
  <c r="R67" i="17"/>
  <c r="N83" i="17"/>
  <c r="L83" i="17" s="1"/>
  <c r="S83" i="17"/>
  <c r="S87" i="17" s="1"/>
  <c r="O90" i="17"/>
  <c r="N90" i="17"/>
  <c r="T90" i="17"/>
  <c r="S28" i="17"/>
  <c r="N38" i="17"/>
  <c r="R46" i="17"/>
  <c r="L46" i="17"/>
  <c r="N66" i="17"/>
  <c r="S66" i="17"/>
  <c r="N67" i="17"/>
  <c r="O83" i="17"/>
  <c r="U22" i="17"/>
  <c r="U39" i="17"/>
  <c r="U47" i="17"/>
  <c r="U64" i="17"/>
  <c r="U72" i="17"/>
  <c r="R84" i="17"/>
  <c r="U89" i="17"/>
  <c r="R92" i="17"/>
  <c r="U84" i="17"/>
  <c r="U87" i="17" s="1"/>
  <c r="U92" i="17"/>
  <c r="N61" i="14"/>
  <c r="P61" i="14"/>
  <c r="S61" i="14"/>
  <c r="O61" i="14"/>
  <c r="R61" i="14"/>
  <c r="T61" i="14"/>
  <c r="T80" i="14"/>
  <c r="U80" i="14"/>
  <c r="N80" i="14"/>
  <c r="O80" i="14"/>
  <c r="P80" i="14"/>
  <c r="R80" i="14"/>
  <c r="G176" i="16"/>
  <c r="G102" i="16"/>
  <c r="B15" i="16"/>
  <c r="G253" i="16" s="1"/>
  <c r="D13" i="16"/>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D62" i="16" s="1"/>
  <c r="D63" i="16" s="1"/>
  <c r="D64" i="16" s="1"/>
  <c r="D65" i="16" s="1"/>
  <c r="D66" i="16" s="1"/>
  <c r="D67" i="16" s="1"/>
  <c r="D68" i="16" s="1"/>
  <c r="D69" i="16" s="1"/>
  <c r="D70" i="16" s="1"/>
  <c r="D71" i="16" s="1"/>
  <c r="D72" i="16" s="1"/>
  <c r="D73" i="16" s="1"/>
  <c r="D74" i="16" s="1"/>
  <c r="D75" i="16" s="1"/>
  <c r="D76" i="16" s="1"/>
  <c r="D77" i="16" s="1"/>
  <c r="D78" i="16" s="1"/>
  <c r="D79" i="16" s="1"/>
  <c r="D80" i="16" s="1"/>
  <c r="D81" i="16" s="1"/>
  <c r="D82" i="16" s="1"/>
  <c r="D83" i="16" s="1"/>
  <c r="D84" i="16" s="1"/>
  <c r="D85" i="16" s="1"/>
  <c r="D86" i="16" s="1"/>
  <c r="D87" i="16" s="1"/>
  <c r="D88" i="16" s="1"/>
  <c r="D89" i="16" s="1"/>
  <c r="D90" i="16" s="1"/>
  <c r="D91" i="16" s="1"/>
  <c r="D92" i="16" s="1"/>
  <c r="D93" i="16" s="1"/>
  <c r="D94" i="16" s="1"/>
  <c r="D95" i="16" s="1"/>
  <c r="D96" i="16" s="1"/>
  <c r="D97" i="16" s="1"/>
  <c r="D98" i="16" s="1"/>
  <c r="D99" i="16" s="1"/>
  <c r="D100" i="16" s="1"/>
  <c r="D101" i="16" s="1"/>
  <c r="D102" i="16" s="1"/>
  <c r="D103" i="16" s="1"/>
  <c r="D104" i="16" s="1"/>
  <c r="D105" i="16" s="1"/>
  <c r="D106" i="16" s="1"/>
  <c r="D107" i="16" s="1"/>
  <c r="D108" i="16" s="1"/>
  <c r="D109" i="16" s="1"/>
  <c r="D110" i="16" s="1"/>
  <c r="D111" i="16" s="1"/>
  <c r="D112" i="16" s="1"/>
  <c r="D113" i="16" s="1"/>
  <c r="D114" i="16" s="1"/>
  <c r="D115" i="16" s="1"/>
  <c r="D116" i="16" s="1"/>
  <c r="D117" i="16" s="1"/>
  <c r="D118" i="16" s="1"/>
  <c r="D119" i="16" s="1"/>
  <c r="D120" i="16" s="1"/>
  <c r="D121" i="16" s="1"/>
  <c r="D122" i="16" s="1"/>
  <c r="D123" i="16" s="1"/>
  <c r="D124" i="16" s="1"/>
  <c r="D125" i="16" s="1"/>
  <c r="D126" i="16" s="1"/>
  <c r="D127" i="16" s="1"/>
  <c r="D128" i="16" s="1"/>
  <c r="D129" i="16" s="1"/>
  <c r="D130" i="16" s="1"/>
  <c r="D131" i="16" s="1"/>
  <c r="D132" i="16" s="1"/>
  <c r="D133" i="16" s="1"/>
  <c r="D134" i="16" s="1"/>
  <c r="D135" i="16" s="1"/>
  <c r="D136" i="16" s="1"/>
  <c r="D137" i="16" s="1"/>
  <c r="D138" i="16" s="1"/>
  <c r="D139" i="16" s="1"/>
  <c r="D140" i="16" s="1"/>
  <c r="D141" i="16" s="1"/>
  <c r="D142" i="16" s="1"/>
  <c r="D143" i="16" s="1"/>
  <c r="D144" i="16" s="1"/>
  <c r="D145" i="16" s="1"/>
  <c r="D146" i="16" s="1"/>
  <c r="D147" i="16" s="1"/>
  <c r="D148" i="16" s="1"/>
  <c r="D149" i="16" s="1"/>
  <c r="D150" i="16" s="1"/>
  <c r="D151" i="16" s="1"/>
  <c r="D152" i="16" s="1"/>
  <c r="D153" i="16" s="1"/>
  <c r="D154" i="16" s="1"/>
  <c r="D155" i="16" s="1"/>
  <c r="D156" i="16" s="1"/>
  <c r="D157" i="16" s="1"/>
  <c r="D158" i="16" s="1"/>
  <c r="D159" i="16" s="1"/>
  <c r="D160" i="16" s="1"/>
  <c r="D161" i="16" s="1"/>
  <c r="D162" i="16" s="1"/>
  <c r="D163" i="16" s="1"/>
  <c r="D164" i="16" s="1"/>
  <c r="D165" i="16" s="1"/>
  <c r="D166" i="16" s="1"/>
  <c r="D167" i="16" s="1"/>
  <c r="D168" i="16" s="1"/>
  <c r="D169" i="16" s="1"/>
  <c r="D170" i="16" s="1"/>
  <c r="D171" i="16" s="1"/>
  <c r="D172" i="16" s="1"/>
  <c r="D173" i="16" s="1"/>
  <c r="D174" i="16" s="1"/>
  <c r="D175" i="16" s="1"/>
  <c r="D176" i="16" s="1"/>
  <c r="D177" i="16" s="1"/>
  <c r="D178" i="16" s="1"/>
  <c r="D179" i="16" s="1"/>
  <c r="D180" i="16" s="1"/>
  <c r="D181" i="16" s="1"/>
  <c r="D182" i="16" s="1"/>
  <c r="D183" i="16" s="1"/>
  <c r="D184" i="16" s="1"/>
  <c r="D185" i="16" s="1"/>
  <c r="D186" i="16" s="1"/>
  <c r="D187" i="16" s="1"/>
  <c r="D188" i="16" s="1"/>
  <c r="D189" i="16" s="1"/>
  <c r="D190" i="16" s="1"/>
  <c r="D191" i="16" s="1"/>
  <c r="D192" i="16" s="1"/>
  <c r="D193" i="16" s="1"/>
  <c r="D194" i="16" s="1"/>
  <c r="D195" i="16" s="1"/>
  <c r="D196" i="16" s="1"/>
  <c r="D197" i="16" s="1"/>
  <c r="D198" i="16" s="1"/>
  <c r="D199" i="16" s="1"/>
  <c r="D200" i="16" s="1"/>
  <c r="D201" i="16" s="1"/>
  <c r="D202" i="16" s="1"/>
  <c r="D203" i="16" s="1"/>
  <c r="D204" i="16" s="1"/>
  <c r="D205" i="16" s="1"/>
  <c r="D206" i="16" s="1"/>
  <c r="D207" i="16" s="1"/>
  <c r="D208" i="16" s="1"/>
  <c r="D209" i="16" s="1"/>
  <c r="D210" i="16" s="1"/>
  <c r="D211" i="16" s="1"/>
  <c r="D212" i="16" s="1"/>
  <c r="D213" i="16" s="1"/>
  <c r="D214" i="16" s="1"/>
  <c r="D215" i="16" s="1"/>
  <c r="D216" i="16" s="1"/>
  <c r="D217" i="16" s="1"/>
  <c r="D218" i="16" s="1"/>
  <c r="D219" i="16" s="1"/>
  <c r="D220" i="16" s="1"/>
  <c r="D221" i="16" s="1"/>
  <c r="D222" i="16" s="1"/>
  <c r="D223" i="16" s="1"/>
  <c r="D224" i="16" s="1"/>
  <c r="D225" i="16" s="1"/>
  <c r="D226" i="16" s="1"/>
  <c r="D227" i="16" s="1"/>
  <c r="D228" i="16" s="1"/>
  <c r="D229" i="16" s="1"/>
  <c r="D230" i="16" s="1"/>
  <c r="D231" i="16" s="1"/>
  <c r="D232" i="16" s="1"/>
  <c r="D233" i="16" s="1"/>
  <c r="D234" i="16" s="1"/>
  <c r="D235" i="16" s="1"/>
  <c r="D236" i="16" s="1"/>
  <c r="D237" i="16" s="1"/>
  <c r="D238" i="16" s="1"/>
  <c r="D239" i="16" s="1"/>
  <c r="D240" i="16" s="1"/>
  <c r="D241" i="16" s="1"/>
  <c r="D242" i="16" s="1"/>
  <c r="D243" i="16" s="1"/>
  <c r="D244" i="16" s="1"/>
  <c r="D245" i="16" s="1"/>
  <c r="D246" i="16" s="1"/>
  <c r="D247" i="16" s="1"/>
  <c r="D248" i="16" s="1"/>
  <c r="D249" i="16" s="1"/>
  <c r="D250" i="16" s="1"/>
  <c r="D251" i="16" s="1"/>
  <c r="D252" i="16" s="1"/>
  <c r="D253" i="16" s="1"/>
  <c r="D254" i="16" s="1"/>
  <c r="D255" i="16" s="1"/>
  <c r="D256" i="16" s="1"/>
  <c r="D257" i="16" s="1"/>
  <c r="D258" i="16" s="1"/>
  <c r="D259" i="16" s="1"/>
  <c r="D260" i="16" s="1"/>
  <c r="D261" i="16" s="1"/>
  <c r="D262" i="16" s="1"/>
  <c r="D263" i="16" s="1"/>
  <c r="D264" i="16" s="1"/>
  <c r="D265" i="16" s="1"/>
  <c r="D266" i="16" s="1"/>
  <c r="D267" i="16" s="1"/>
  <c r="D268" i="16" s="1"/>
  <c r="D269" i="16" s="1"/>
  <c r="D270" i="16" s="1"/>
  <c r="D271" i="16" s="1"/>
  <c r="D272" i="16" s="1"/>
  <c r="D273" i="16" s="1"/>
  <c r="D274" i="16" s="1"/>
  <c r="D275" i="16" s="1"/>
  <c r="D276" i="16" s="1"/>
  <c r="D277" i="16" s="1"/>
  <c r="D278" i="16" s="1"/>
  <c r="D279" i="16" s="1"/>
  <c r="D280" i="16" s="1"/>
  <c r="D281" i="16" s="1"/>
  <c r="D282" i="16" s="1"/>
  <c r="D283" i="16" s="1"/>
  <c r="D284" i="16" s="1"/>
  <c r="D285" i="16" s="1"/>
  <c r="D286" i="16" s="1"/>
  <c r="D287" i="16" s="1"/>
  <c r="D288" i="16" s="1"/>
  <c r="D289" i="16" s="1"/>
  <c r="D290" i="16" s="1"/>
  <c r="D291" i="16" s="1"/>
  <c r="D292" i="16" s="1"/>
  <c r="D293" i="16" s="1"/>
  <c r="D294" i="16" s="1"/>
  <c r="D295" i="16" s="1"/>
  <c r="D296" i="16" s="1"/>
  <c r="D297" i="16" s="1"/>
  <c r="D298" i="16" s="1"/>
  <c r="D299" i="16" s="1"/>
  <c r="D300" i="16" s="1"/>
  <c r="D301" i="16" s="1"/>
  <c r="D302" i="16" s="1"/>
  <c r="D303" i="16" s="1"/>
  <c r="D304" i="16" s="1"/>
  <c r="D305" i="16" s="1"/>
  <c r="D306" i="16" s="1"/>
  <c r="D307" i="16" s="1"/>
  <c r="D308" i="16" s="1"/>
  <c r="D309" i="16" s="1"/>
  <c r="D310" i="16" s="1"/>
  <c r="D311" i="16" s="1"/>
  <c r="D312" i="16" s="1"/>
  <c r="D313" i="16" s="1"/>
  <c r="D314" i="16" s="1"/>
  <c r="D315" i="16" s="1"/>
  <c r="D316" i="16" s="1"/>
  <c r="D317" i="16" s="1"/>
  <c r="D318" i="16" s="1"/>
  <c r="D319" i="16" s="1"/>
  <c r="D320" i="16" s="1"/>
  <c r="D321" i="16" s="1"/>
  <c r="D322" i="16" s="1"/>
  <c r="D323" i="16" s="1"/>
  <c r="D324" i="16" s="1"/>
  <c r="D325" i="16" s="1"/>
  <c r="D326" i="16" s="1"/>
  <c r="D327" i="16" s="1"/>
  <c r="D328" i="16" s="1"/>
  <c r="D329" i="16" s="1"/>
  <c r="D330" i="16" s="1"/>
  <c r="D331" i="16" s="1"/>
  <c r="D332" i="16" s="1"/>
  <c r="D333" i="16" s="1"/>
  <c r="D334" i="16" s="1"/>
  <c r="D335" i="16" s="1"/>
  <c r="D336" i="16" s="1"/>
  <c r="D337" i="16" s="1"/>
  <c r="D338" i="16" s="1"/>
  <c r="D339" i="16" s="1"/>
  <c r="D340" i="16" s="1"/>
  <c r="D341" i="16" s="1"/>
  <c r="D342" i="16" s="1"/>
  <c r="D343" i="16" s="1"/>
  <c r="D344" i="16" s="1"/>
  <c r="D345" i="16" s="1"/>
  <c r="D346" i="16" s="1"/>
  <c r="D347" i="16" s="1"/>
  <c r="D348" i="16" s="1"/>
  <c r="D349" i="16" s="1"/>
  <c r="D350" i="16" s="1"/>
  <c r="D351" i="16" s="1"/>
  <c r="D352" i="16" s="1"/>
  <c r="D353" i="16" s="1"/>
  <c r="D354" i="16" s="1"/>
  <c r="D355" i="16" s="1"/>
  <c r="D356" i="16" s="1"/>
  <c r="D357" i="16" s="1"/>
  <c r="D358" i="16" s="1"/>
  <c r="D359" i="16" s="1"/>
  <c r="D360" i="16" s="1"/>
  <c r="D361" i="16" s="1"/>
  <c r="D362" i="16" s="1"/>
  <c r="D363" i="16" s="1"/>
  <c r="D364" i="16" s="1"/>
  <c r="D365" i="16" s="1"/>
  <c r="D366" i="16" s="1"/>
  <c r="D367" i="16" s="1"/>
  <c r="D368" i="16" s="1"/>
  <c r="D369" i="16" s="1"/>
  <c r="D370" i="16" s="1"/>
  <c r="D371" i="16" s="1"/>
  <c r="G12" i="16"/>
  <c r="E12" i="16"/>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E109" i="16" s="1"/>
  <c r="E110" i="16" s="1"/>
  <c r="E111" i="16" s="1"/>
  <c r="E112" i="16" s="1"/>
  <c r="E113" i="16" s="1"/>
  <c r="E114" i="16" s="1"/>
  <c r="E115" i="16" s="1"/>
  <c r="E116" i="16" s="1"/>
  <c r="E117" i="16" s="1"/>
  <c r="E118" i="16" s="1"/>
  <c r="E119" i="16" s="1"/>
  <c r="E120" i="16" s="1"/>
  <c r="E121" i="16" s="1"/>
  <c r="E122" i="16" s="1"/>
  <c r="E123" i="16" s="1"/>
  <c r="E124" i="16" s="1"/>
  <c r="E125" i="16" s="1"/>
  <c r="E126" i="16" s="1"/>
  <c r="E127" i="16" s="1"/>
  <c r="E128" i="16" s="1"/>
  <c r="E129" i="16" s="1"/>
  <c r="E130" i="16" s="1"/>
  <c r="E131" i="16" s="1"/>
  <c r="E132" i="16" s="1"/>
  <c r="E133" i="16" s="1"/>
  <c r="E134" i="16" s="1"/>
  <c r="E135" i="16" s="1"/>
  <c r="E136" i="16" s="1"/>
  <c r="E137" i="16" s="1"/>
  <c r="E138" i="16" s="1"/>
  <c r="E139" i="16" s="1"/>
  <c r="E140" i="16" s="1"/>
  <c r="E141" i="16" s="1"/>
  <c r="E142" i="16" s="1"/>
  <c r="E143" i="16" s="1"/>
  <c r="E144" i="16" s="1"/>
  <c r="E145" i="16" s="1"/>
  <c r="E146" i="16" s="1"/>
  <c r="E147" i="16" s="1"/>
  <c r="E148" i="16" s="1"/>
  <c r="E149" i="16" s="1"/>
  <c r="E150" i="16" s="1"/>
  <c r="E151" i="16" s="1"/>
  <c r="E152" i="16" s="1"/>
  <c r="E153" i="16" s="1"/>
  <c r="E154" i="16" s="1"/>
  <c r="E155" i="16" s="1"/>
  <c r="E156" i="16" s="1"/>
  <c r="E157" i="16" s="1"/>
  <c r="E158" i="16" s="1"/>
  <c r="E159" i="16" s="1"/>
  <c r="E160" i="16" s="1"/>
  <c r="E161" i="16" s="1"/>
  <c r="E162" i="16" s="1"/>
  <c r="E163" i="16" s="1"/>
  <c r="E164" i="16" s="1"/>
  <c r="E165" i="16" s="1"/>
  <c r="E166" i="16" s="1"/>
  <c r="E167" i="16" s="1"/>
  <c r="E168" i="16" s="1"/>
  <c r="E169" i="16" s="1"/>
  <c r="E170" i="16" s="1"/>
  <c r="E171" i="16" s="1"/>
  <c r="E172" i="16" s="1"/>
  <c r="E173" i="16" s="1"/>
  <c r="E174" i="16" s="1"/>
  <c r="E175" i="16" s="1"/>
  <c r="E176" i="16" s="1"/>
  <c r="E177" i="16" s="1"/>
  <c r="E178" i="16" s="1"/>
  <c r="E179" i="16" s="1"/>
  <c r="E180" i="16" s="1"/>
  <c r="E181" i="16" s="1"/>
  <c r="E182" i="16" s="1"/>
  <c r="E183" i="16" s="1"/>
  <c r="E184" i="16" s="1"/>
  <c r="E185" i="16" s="1"/>
  <c r="E186" i="16" s="1"/>
  <c r="E187" i="16" s="1"/>
  <c r="E188" i="16" s="1"/>
  <c r="E189" i="16" s="1"/>
  <c r="E190" i="16" s="1"/>
  <c r="E191" i="16" s="1"/>
  <c r="E192" i="16" s="1"/>
  <c r="E193" i="16" s="1"/>
  <c r="E194" i="16" s="1"/>
  <c r="E195" i="16" s="1"/>
  <c r="E196" i="16" s="1"/>
  <c r="E197" i="16" s="1"/>
  <c r="E198" i="16" s="1"/>
  <c r="E199" i="16" s="1"/>
  <c r="E200" i="16" s="1"/>
  <c r="E201" i="16" s="1"/>
  <c r="E202" i="16" s="1"/>
  <c r="E203" i="16" s="1"/>
  <c r="E204" i="16" s="1"/>
  <c r="E205" i="16" s="1"/>
  <c r="E206" i="16" s="1"/>
  <c r="E207" i="16" s="1"/>
  <c r="E208" i="16" s="1"/>
  <c r="E209" i="16" s="1"/>
  <c r="E210" i="16" s="1"/>
  <c r="E211" i="16" s="1"/>
  <c r="E212" i="16" s="1"/>
  <c r="E213" i="16" s="1"/>
  <c r="E214" i="16" s="1"/>
  <c r="E215" i="16" s="1"/>
  <c r="E216" i="16" s="1"/>
  <c r="E217" i="16" s="1"/>
  <c r="E218" i="16" s="1"/>
  <c r="E219" i="16" s="1"/>
  <c r="E220" i="16" s="1"/>
  <c r="E221" i="16" s="1"/>
  <c r="E222" i="16" s="1"/>
  <c r="E223" i="16" s="1"/>
  <c r="E224" i="16" s="1"/>
  <c r="E225" i="16" s="1"/>
  <c r="E226" i="16" s="1"/>
  <c r="E227" i="16" s="1"/>
  <c r="E228" i="16" s="1"/>
  <c r="E229" i="16" s="1"/>
  <c r="E230" i="16" s="1"/>
  <c r="E231" i="16" s="1"/>
  <c r="E232" i="16" s="1"/>
  <c r="E233" i="16" s="1"/>
  <c r="E234" i="16" s="1"/>
  <c r="E235" i="16" s="1"/>
  <c r="E236" i="16" s="1"/>
  <c r="E237" i="16" s="1"/>
  <c r="E238" i="16" s="1"/>
  <c r="E239" i="16" s="1"/>
  <c r="E240" i="16" s="1"/>
  <c r="E241" i="16" s="1"/>
  <c r="E242" i="16" s="1"/>
  <c r="E243" i="16" s="1"/>
  <c r="E244" i="16" s="1"/>
  <c r="E245" i="16" s="1"/>
  <c r="E246" i="16" s="1"/>
  <c r="E247" i="16" s="1"/>
  <c r="E248" i="16" s="1"/>
  <c r="E249" i="16" s="1"/>
  <c r="E250" i="16" s="1"/>
  <c r="E251" i="16" s="1"/>
  <c r="E252" i="16" s="1"/>
  <c r="E253" i="16" s="1"/>
  <c r="E254" i="16" s="1"/>
  <c r="E255" i="16" s="1"/>
  <c r="E256" i="16" s="1"/>
  <c r="E257" i="16" s="1"/>
  <c r="E258" i="16" s="1"/>
  <c r="E259" i="16" s="1"/>
  <c r="E260" i="16" s="1"/>
  <c r="E261" i="16" s="1"/>
  <c r="E262" i="16" s="1"/>
  <c r="E263" i="16" s="1"/>
  <c r="E264" i="16" s="1"/>
  <c r="E265" i="16" s="1"/>
  <c r="E266" i="16" s="1"/>
  <c r="E267" i="16" s="1"/>
  <c r="E268" i="16" s="1"/>
  <c r="E269" i="16" s="1"/>
  <c r="E270" i="16" s="1"/>
  <c r="E271" i="16" s="1"/>
  <c r="E272" i="16" s="1"/>
  <c r="E273" i="16" s="1"/>
  <c r="E274" i="16" s="1"/>
  <c r="E275" i="16" s="1"/>
  <c r="E276" i="16" s="1"/>
  <c r="E277" i="16" s="1"/>
  <c r="E278" i="16" s="1"/>
  <c r="E279" i="16" s="1"/>
  <c r="E280" i="16" s="1"/>
  <c r="E281" i="16" s="1"/>
  <c r="E282" i="16" s="1"/>
  <c r="E283" i="16" s="1"/>
  <c r="E284" i="16" s="1"/>
  <c r="E285" i="16" s="1"/>
  <c r="E286" i="16" s="1"/>
  <c r="E287" i="16" s="1"/>
  <c r="E288" i="16" s="1"/>
  <c r="E289" i="16" s="1"/>
  <c r="E290" i="16" s="1"/>
  <c r="E291" i="16" s="1"/>
  <c r="E292" i="16" s="1"/>
  <c r="E293" i="16" s="1"/>
  <c r="E294" i="16" s="1"/>
  <c r="E295" i="16" s="1"/>
  <c r="E296" i="16" s="1"/>
  <c r="E297" i="16" s="1"/>
  <c r="E298" i="16" s="1"/>
  <c r="E299" i="16" s="1"/>
  <c r="E300" i="16" s="1"/>
  <c r="E301" i="16" s="1"/>
  <c r="E302" i="16" s="1"/>
  <c r="E303" i="16" s="1"/>
  <c r="E304" i="16" s="1"/>
  <c r="E305" i="16" s="1"/>
  <c r="E306" i="16" s="1"/>
  <c r="E307" i="16" s="1"/>
  <c r="E308" i="16" s="1"/>
  <c r="E309" i="16" s="1"/>
  <c r="E310" i="16" s="1"/>
  <c r="E311" i="16" s="1"/>
  <c r="E312" i="16" s="1"/>
  <c r="E313" i="16" s="1"/>
  <c r="E314" i="16" s="1"/>
  <c r="E315" i="16" s="1"/>
  <c r="E316" i="16" s="1"/>
  <c r="E317" i="16" s="1"/>
  <c r="E318" i="16" s="1"/>
  <c r="E319" i="16" s="1"/>
  <c r="E320" i="16" s="1"/>
  <c r="E321" i="16" s="1"/>
  <c r="E322" i="16" s="1"/>
  <c r="E323" i="16" s="1"/>
  <c r="E324" i="16" s="1"/>
  <c r="E325" i="16" s="1"/>
  <c r="E326" i="16" s="1"/>
  <c r="E327" i="16" s="1"/>
  <c r="E328" i="16" s="1"/>
  <c r="E329" i="16" s="1"/>
  <c r="E330" i="16" s="1"/>
  <c r="E331" i="16" s="1"/>
  <c r="E332" i="16" s="1"/>
  <c r="E333" i="16" s="1"/>
  <c r="E334" i="16" s="1"/>
  <c r="E335" i="16" s="1"/>
  <c r="E336" i="16" s="1"/>
  <c r="E337" i="16" s="1"/>
  <c r="E338" i="16" s="1"/>
  <c r="E339" i="16" s="1"/>
  <c r="E340" i="16" s="1"/>
  <c r="E341" i="16" s="1"/>
  <c r="E342" i="16" s="1"/>
  <c r="E343" i="16" s="1"/>
  <c r="E344" i="16" s="1"/>
  <c r="E345" i="16" s="1"/>
  <c r="E346" i="16" s="1"/>
  <c r="E347" i="16" s="1"/>
  <c r="E348" i="16" s="1"/>
  <c r="E349" i="16" s="1"/>
  <c r="E350" i="16" s="1"/>
  <c r="E351" i="16" s="1"/>
  <c r="E352" i="16" s="1"/>
  <c r="E353" i="16" s="1"/>
  <c r="E354" i="16" s="1"/>
  <c r="E355" i="16" s="1"/>
  <c r="E356" i="16" s="1"/>
  <c r="E357" i="16" s="1"/>
  <c r="E358" i="16" s="1"/>
  <c r="E359" i="16" s="1"/>
  <c r="E360" i="16" s="1"/>
  <c r="E361" i="16" s="1"/>
  <c r="E362" i="16" s="1"/>
  <c r="E363" i="16" s="1"/>
  <c r="E364" i="16" s="1"/>
  <c r="E365" i="16" s="1"/>
  <c r="E366" i="16" s="1"/>
  <c r="E367" i="16" s="1"/>
  <c r="E368" i="16" s="1"/>
  <c r="E369" i="16" s="1"/>
  <c r="E370" i="16" s="1"/>
  <c r="E371" i="16" s="1"/>
  <c r="G22" i="16" l="1"/>
  <c r="G23" i="16"/>
  <c r="G49" i="16"/>
  <c r="G180" i="16"/>
  <c r="G48" i="16"/>
  <c r="F12" i="16"/>
  <c r="H12" i="16" s="1"/>
  <c r="G101" i="16"/>
  <c r="R68" i="17"/>
  <c r="U23" i="17"/>
  <c r="L28" i="17"/>
  <c r="L53" i="17"/>
  <c r="O29" i="17"/>
  <c r="T93" i="17"/>
  <c r="L71" i="17"/>
  <c r="L25" i="17"/>
  <c r="L29" i="17" s="1"/>
  <c r="P23" i="17"/>
  <c r="U68" i="17"/>
  <c r="G26" i="16"/>
  <c r="G60" i="16"/>
  <c r="G114" i="16"/>
  <c r="G214" i="16"/>
  <c r="U42" i="17"/>
  <c r="L21" i="17"/>
  <c r="T55" i="17"/>
  <c r="T49" i="17"/>
  <c r="T42" i="17"/>
  <c r="L80" i="17"/>
  <c r="S55" i="17"/>
  <c r="L80" i="14"/>
  <c r="G13" i="16"/>
  <c r="G28" i="16"/>
  <c r="G63" i="16"/>
  <c r="G116" i="16"/>
  <c r="G215" i="16"/>
  <c r="O68" i="17"/>
  <c r="P68" i="17"/>
  <c r="G14" i="16"/>
  <c r="G32" i="16"/>
  <c r="G73" i="16"/>
  <c r="G135" i="16"/>
  <c r="G258" i="16"/>
  <c r="S29" i="17"/>
  <c r="P29" i="17"/>
  <c r="L84" i="17"/>
  <c r="L87" i="17" s="1"/>
  <c r="G38" i="16"/>
  <c r="G74" i="16"/>
  <c r="G136" i="16"/>
  <c r="G285" i="16"/>
  <c r="L32" i="17"/>
  <c r="L35" i="17"/>
  <c r="G17" i="16"/>
  <c r="G39" i="16"/>
  <c r="G87" i="16"/>
  <c r="G150" i="16"/>
  <c r="R87" i="17"/>
  <c r="L22" i="17"/>
  <c r="G18" i="16"/>
  <c r="G42" i="16"/>
  <c r="G88" i="16"/>
  <c r="G151" i="16"/>
  <c r="U74" i="17"/>
  <c r="T81" i="17"/>
  <c r="T87" i="17"/>
  <c r="R29" i="17"/>
  <c r="AA93" i="17"/>
  <c r="L77" i="17"/>
  <c r="G20" i="16"/>
  <c r="G30" i="16"/>
  <c r="G40" i="16"/>
  <c r="G50" i="16"/>
  <c r="G64" i="16"/>
  <c r="G76" i="16"/>
  <c r="G89" i="16"/>
  <c r="G103" i="16"/>
  <c r="G117" i="16"/>
  <c r="G138" i="16"/>
  <c r="G152" i="16"/>
  <c r="G183" i="16"/>
  <c r="G222" i="16"/>
  <c r="G292" i="16"/>
  <c r="L38" i="17"/>
  <c r="L52" i="17"/>
  <c r="S36" i="17"/>
  <c r="L79" i="17"/>
  <c r="O74" i="17"/>
  <c r="L61" i="17"/>
  <c r="AA36" i="17"/>
  <c r="G31" i="16"/>
  <c r="G41" i="16"/>
  <c r="G52" i="16"/>
  <c r="G65" i="16"/>
  <c r="G79" i="16"/>
  <c r="G90" i="16"/>
  <c r="G105" i="16"/>
  <c r="G118" i="16"/>
  <c r="G141" i="16"/>
  <c r="G154" i="16"/>
  <c r="G186" i="16"/>
  <c r="G233" i="16"/>
  <c r="G314" i="16"/>
  <c r="R36" i="17"/>
  <c r="P55" i="17"/>
  <c r="U49" i="17"/>
  <c r="L27" i="17"/>
  <c r="L86" i="17"/>
  <c r="AA55" i="17"/>
  <c r="L47" i="17"/>
  <c r="G55" i="16"/>
  <c r="G66" i="16"/>
  <c r="G80" i="16"/>
  <c r="G92" i="16"/>
  <c r="G106" i="16"/>
  <c r="G120" i="16"/>
  <c r="G142" i="16"/>
  <c r="G159" i="16"/>
  <c r="G194" i="16"/>
  <c r="G238" i="16"/>
  <c r="G315" i="16"/>
  <c r="O49" i="17"/>
  <c r="L70" i="17"/>
  <c r="U81" i="17"/>
  <c r="L48" i="17"/>
  <c r="L64" i="17"/>
  <c r="G24" i="16"/>
  <c r="G33" i="16"/>
  <c r="G44" i="16"/>
  <c r="G56" i="16"/>
  <c r="G68" i="16"/>
  <c r="G81" i="16"/>
  <c r="G95" i="16"/>
  <c r="G109" i="16"/>
  <c r="G124" i="16"/>
  <c r="G143" i="16"/>
  <c r="G164" i="16"/>
  <c r="G197" i="16"/>
  <c r="G245" i="16"/>
  <c r="S68" i="17"/>
  <c r="P42" i="17"/>
  <c r="L65" i="17"/>
  <c r="L41" i="17"/>
  <c r="L26" i="17"/>
  <c r="L60" i="17"/>
  <c r="I12" i="16"/>
  <c r="J12" i="16" s="1"/>
  <c r="F13" i="16" s="1"/>
  <c r="H13" i="16" s="1"/>
  <c r="I13" i="16" s="1"/>
  <c r="J13" i="16" s="1"/>
  <c r="F14" i="16" s="1"/>
  <c r="G15" i="16"/>
  <c r="G34" i="16"/>
  <c r="G46" i="16"/>
  <c r="G57" i="16"/>
  <c r="G71" i="16"/>
  <c r="G82" i="16"/>
  <c r="G96" i="16"/>
  <c r="G110" i="16"/>
  <c r="G126" i="16"/>
  <c r="G146" i="16"/>
  <c r="G166" i="16"/>
  <c r="G200" i="16"/>
  <c r="G246" i="16"/>
  <c r="L66" i="17"/>
  <c r="P49" i="17"/>
  <c r="L59" i="17"/>
  <c r="R23" i="17"/>
  <c r="K95" i="17"/>
  <c r="L57" i="17"/>
  <c r="G16" i="16"/>
  <c r="G25" i="16"/>
  <c r="G36" i="16"/>
  <c r="G47" i="16"/>
  <c r="G58" i="16"/>
  <c r="G72" i="16"/>
  <c r="G84" i="16"/>
  <c r="G97" i="16"/>
  <c r="G113" i="16"/>
  <c r="G132" i="16"/>
  <c r="G148" i="16"/>
  <c r="G168" i="16"/>
  <c r="G206" i="16"/>
  <c r="O93" i="17"/>
  <c r="L33" i="17"/>
  <c r="L36" i="17" s="1"/>
  <c r="R93" i="17"/>
  <c r="L31" i="17"/>
  <c r="L61" i="14"/>
  <c r="L58" i="17"/>
  <c r="F55" i="17"/>
  <c r="N68" i="17"/>
  <c r="L78" i="17"/>
  <c r="F93" i="17"/>
  <c r="F68" i="17"/>
  <c r="L20" i="17"/>
  <c r="L91" i="17"/>
  <c r="L74" i="17"/>
  <c r="L67" i="17"/>
  <c r="Z36" i="17"/>
  <c r="L40" i="17"/>
  <c r="P36" i="17"/>
  <c r="O36" i="17"/>
  <c r="N23" i="17"/>
  <c r="F23" i="17"/>
  <c r="W36" i="17"/>
  <c r="L54" i="17"/>
  <c r="L55" i="17" s="1"/>
  <c r="Y36" i="17"/>
  <c r="L90" i="17"/>
  <c r="W55" i="17"/>
  <c r="F42" i="17"/>
  <c r="N42" i="17"/>
  <c r="N87" i="17"/>
  <c r="F87" i="17"/>
  <c r="I55" i="17"/>
  <c r="S42" i="17"/>
  <c r="N81" i="17"/>
  <c r="W93" i="17"/>
  <c r="F81" i="17"/>
  <c r="R62" i="17"/>
  <c r="Z74" i="17"/>
  <c r="O23" i="17"/>
  <c r="X36" i="17"/>
  <c r="P87" i="17"/>
  <c r="S81" i="17"/>
  <c r="U93" i="17"/>
  <c r="O87" i="17"/>
  <c r="S23" i="17"/>
  <c r="S49" i="17"/>
  <c r="S62" i="17"/>
  <c r="AA74" i="17"/>
  <c r="F29" i="17"/>
  <c r="N29" i="17"/>
  <c r="O81" i="17"/>
  <c r="X93" i="17"/>
  <c r="U29" i="17"/>
  <c r="T23" i="17"/>
  <c r="R49" i="17"/>
  <c r="Y55" i="17"/>
  <c r="P74" i="17"/>
  <c r="F49" i="17"/>
  <c r="N55" i="17"/>
  <c r="X55" i="17"/>
  <c r="Y93" i="17"/>
  <c r="P81" i="17"/>
  <c r="N93" i="17"/>
  <c r="L76" i="17"/>
  <c r="L45" i="17"/>
  <c r="F36" i="17"/>
  <c r="N36" i="17"/>
  <c r="F74" i="17"/>
  <c r="N74" i="17"/>
  <c r="Y74" i="17"/>
  <c r="P62" i="17"/>
  <c r="W74" i="17"/>
  <c r="N62" i="17"/>
  <c r="F62" i="17"/>
  <c r="I36" i="17"/>
  <c r="Z93" i="17"/>
  <c r="R81" i="17"/>
  <c r="P93" i="17"/>
  <c r="L42" i="17"/>
  <c r="I93" i="17"/>
  <c r="T36" i="17"/>
  <c r="S74" i="17"/>
  <c r="T62" i="17"/>
  <c r="O42" i="17"/>
  <c r="R42" i="17"/>
  <c r="Z55" i="17"/>
  <c r="O55" i="17"/>
  <c r="R74" i="17"/>
  <c r="X74" i="17"/>
  <c r="O62" i="17"/>
  <c r="L44" i="17"/>
  <c r="G368" i="16"/>
  <c r="G360" i="16"/>
  <c r="G352" i="16"/>
  <c r="G344" i="16"/>
  <c r="G336" i="16"/>
  <c r="G371" i="16"/>
  <c r="G363" i="16"/>
  <c r="G355" i="16"/>
  <c r="G347" i="16"/>
  <c r="G339" i="16"/>
  <c r="G366" i="16"/>
  <c r="G358" i="16"/>
  <c r="G350" i="16"/>
  <c r="G342" i="16"/>
  <c r="G334" i="16"/>
  <c r="G326" i="16"/>
  <c r="G318" i="16"/>
  <c r="G310" i="16"/>
  <c r="G302" i="16"/>
  <c r="G294" i="16"/>
  <c r="G286" i="16"/>
  <c r="G278" i="16"/>
  <c r="G367" i="16"/>
  <c r="G359" i="16"/>
  <c r="G351" i="16"/>
  <c r="G362" i="16"/>
  <c r="G337" i="16"/>
  <c r="G324" i="16"/>
  <c r="G320" i="16"/>
  <c r="G307" i="16"/>
  <c r="G303" i="16"/>
  <c r="G290" i="16"/>
  <c r="G277" i="16"/>
  <c r="G272" i="16"/>
  <c r="G264" i="16"/>
  <c r="G256" i="16"/>
  <c r="G357" i="16"/>
  <c r="G333" i="16"/>
  <c r="G325" i="16"/>
  <c r="G321" i="16"/>
  <c r="G308" i="16"/>
  <c r="G304" i="16"/>
  <c r="G291" i="16"/>
  <c r="G287" i="16"/>
  <c r="G365" i="16"/>
  <c r="G349" i="16"/>
  <c r="G343" i="16"/>
  <c r="G323" i="16"/>
  <c r="G319" i="16"/>
  <c r="G306" i="16"/>
  <c r="G293" i="16"/>
  <c r="G289" i="16"/>
  <c r="G276" i="16"/>
  <c r="G270" i="16"/>
  <c r="G300" i="16"/>
  <c r="G298" i="16"/>
  <c r="G274" i="16"/>
  <c r="G271" i="16"/>
  <c r="G268" i="16"/>
  <c r="G255" i="16"/>
  <c r="G251" i="16"/>
  <c r="G244" i="16"/>
  <c r="G236" i="16"/>
  <c r="G228" i="16"/>
  <c r="G220" i="16"/>
  <c r="G356" i="16"/>
  <c r="G329" i="16"/>
  <c r="G327" i="16"/>
  <c r="G283" i="16"/>
  <c r="G281" i="16"/>
  <c r="G279" i="16"/>
  <c r="G260" i="16"/>
  <c r="G332" i="16"/>
  <c r="G313" i="16"/>
  <c r="G311" i="16"/>
  <c r="G309" i="16"/>
  <c r="G288" i="16"/>
  <c r="G284" i="16"/>
  <c r="G267" i="16"/>
  <c r="G254" i="16"/>
  <c r="G250" i="16"/>
  <c r="G242" i="16"/>
  <c r="G234" i="16"/>
  <c r="G226" i="16"/>
  <c r="G354" i="16"/>
  <c r="G370" i="16"/>
  <c r="G353" i="16"/>
  <c r="G338" i="16"/>
  <c r="G316" i="16"/>
  <c r="G296" i="16"/>
  <c r="G269" i="16"/>
  <c r="G252" i="16"/>
  <c r="G247" i="16"/>
  <c r="G241" i="16"/>
  <c r="G221" i="16"/>
  <c r="G211" i="16"/>
  <c r="G203" i="16"/>
  <c r="G195" i="16"/>
  <c r="G187" i="16"/>
  <c r="G179" i="16"/>
  <c r="G171" i="16"/>
  <c r="G163" i="16"/>
  <c r="G364" i="16"/>
  <c r="G312" i="16"/>
  <c r="G299" i="16"/>
  <c r="G230" i="16"/>
  <c r="G227" i="16"/>
  <c r="G224" i="16"/>
  <c r="G218" i="16"/>
  <c r="G212" i="16"/>
  <c r="G204" i="16"/>
  <c r="G196" i="16"/>
  <c r="G188" i="16"/>
  <c r="G348" i="16"/>
  <c r="G317" i="16"/>
  <c r="G297" i="16"/>
  <c r="G265" i="16"/>
  <c r="G261" i="16"/>
  <c r="G259" i="16"/>
  <c r="G249" i="16"/>
  <c r="G229" i="16"/>
  <c r="G223" i="16"/>
  <c r="G209" i="16"/>
  <c r="G201" i="16"/>
  <c r="G193" i="16"/>
  <c r="G185" i="16"/>
  <c r="G177" i="16"/>
  <c r="G169" i="16"/>
  <c r="G161" i="16"/>
  <c r="G369" i="16"/>
  <c r="G340" i="16"/>
  <c r="G301" i="16"/>
  <c r="G346" i="16"/>
  <c r="G305" i="16"/>
  <c r="G207" i="16"/>
  <c r="G205" i="16"/>
  <c r="G173" i="16"/>
  <c r="G170" i="16"/>
  <c r="G167" i="16"/>
  <c r="G155" i="16"/>
  <c r="G147" i="16"/>
  <c r="G139" i="16"/>
  <c r="G131" i="16"/>
  <c r="G123" i="16"/>
  <c r="G115" i="16"/>
  <c r="G107" i="16"/>
  <c r="G99" i="16"/>
  <c r="G282" i="16"/>
  <c r="G273" i="16"/>
  <c r="G237" i="16"/>
  <c r="G225" i="16"/>
  <c r="G192" i="16"/>
  <c r="G190" i="16"/>
  <c r="G165" i="16"/>
  <c r="G162" i="16"/>
  <c r="G157" i="16"/>
  <c r="G149" i="16"/>
  <c r="G361" i="16"/>
  <c r="G341" i="16"/>
  <c r="G328" i="16"/>
  <c r="G322" i="16"/>
  <c r="G295" i="16"/>
  <c r="G280" i="16"/>
  <c r="G248" i="16"/>
  <c r="G231" i="16"/>
  <c r="G202" i="16"/>
  <c r="G191" i="16"/>
  <c r="G189" i="16"/>
  <c r="G181" i="16"/>
  <c r="G178" i="16"/>
  <c r="G175" i="16"/>
  <c r="G160" i="16"/>
  <c r="G153" i="16"/>
  <c r="G145" i="16"/>
  <c r="G137" i="16"/>
  <c r="G129" i="16"/>
  <c r="G121" i="16"/>
  <c r="G19" i="16"/>
  <c r="G27" i="16"/>
  <c r="G35" i="16"/>
  <c r="G43" i="16"/>
  <c r="G51" i="16"/>
  <c r="G59" i="16"/>
  <c r="G67" i="16"/>
  <c r="G75" i="16"/>
  <c r="G83" i="16"/>
  <c r="G91" i="16"/>
  <c r="G98" i="16"/>
  <c r="G111" i="16"/>
  <c r="G127" i="16"/>
  <c r="G130" i="16"/>
  <c r="G133" i="16"/>
  <c r="G144" i="16"/>
  <c r="G199" i="16"/>
  <c r="G208" i="16"/>
  <c r="G217" i="16"/>
  <c r="G232" i="16"/>
  <c r="G240" i="16"/>
  <c r="G263" i="16"/>
  <c r="G275" i="16"/>
  <c r="G335" i="16"/>
  <c r="G54" i="16"/>
  <c r="G62" i="16"/>
  <c r="G70" i="16"/>
  <c r="G78" i="16"/>
  <c r="G86" i="16"/>
  <c r="G94" i="16"/>
  <c r="G100" i="16"/>
  <c r="G104" i="16"/>
  <c r="G128" i="16"/>
  <c r="G134" i="16"/>
  <c r="G140" i="16"/>
  <c r="G156" i="16"/>
  <c r="G174" i="16"/>
  <c r="G184" i="16"/>
  <c r="G198" i="16"/>
  <c r="G219" i="16"/>
  <c r="G266" i="16"/>
  <c r="G21" i="16"/>
  <c r="G29" i="16"/>
  <c r="G37" i="16"/>
  <c r="G45" i="16"/>
  <c r="G53" i="16"/>
  <c r="G61" i="16"/>
  <c r="G69" i="16"/>
  <c r="G77" i="16"/>
  <c r="G85" i="16"/>
  <c r="G93" i="16"/>
  <c r="G108" i="16"/>
  <c r="G112" i="16"/>
  <c r="G119" i="16"/>
  <c r="G122" i="16"/>
  <c r="G125" i="16"/>
  <c r="G158" i="16"/>
  <c r="G172" i="16"/>
  <c r="G210" i="16"/>
  <c r="G213" i="16"/>
  <c r="G216" i="16"/>
  <c r="G235" i="16"/>
  <c r="G243" i="16"/>
  <c r="G330" i="16"/>
  <c r="G182" i="16"/>
  <c r="G239" i="16"/>
  <c r="G257" i="16"/>
  <c r="G262" i="16"/>
  <c r="G331" i="16"/>
  <c r="G345" i="16"/>
  <c r="L62" i="17" l="1"/>
  <c r="L68" i="17"/>
  <c r="R95" i="17"/>
  <c r="U95" i="17"/>
  <c r="L23" i="17"/>
  <c r="P95" i="17"/>
  <c r="L49" i="17"/>
  <c r="L93" i="17"/>
  <c r="L81" i="17"/>
  <c r="I74" i="17"/>
  <c r="O95" i="17"/>
  <c r="T95" i="17"/>
  <c r="L94" i="17" s="1"/>
  <c r="S95" i="17"/>
  <c r="N95" i="17"/>
  <c r="H14" i="16"/>
  <c r="I14" i="16" s="1"/>
  <c r="J14" i="16" s="1"/>
  <c r="F15" i="16" s="1"/>
  <c r="L95" i="17" l="1"/>
  <c r="H15" i="16"/>
  <c r="I15" i="16" s="1"/>
  <c r="J15" i="16" s="1"/>
  <c r="F16" i="16" s="1"/>
  <c r="C40" i="6"/>
  <c r="H16" i="16" l="1"/>
  <c r="I16" i="16" s="1"/>
  <c r="J16" i="16" s="1"/>
  <c r="F17" i="16" s="1"/>
  <c r="D97" i="4"/>
  <c r="P71" i="4"/>
  <c r="P72" i="4"/>
  <c r="P73" i="4"/>
  <c r="P74" i="4"/>
  <c r="P75" i="4"/>
  <c r="P76" i="4"/>
  <c r="P77" i="4"/>
  <c r="P78" i="4"/>
  <c r="P79" i="4"/>
  <c r="P80" i="4"/>
  <c r="P81" i="4"/>
  <c r="P82" i="4"/>
  <c r="P83" i="4"/>
  <c r="P84" i="4"/>
  <c r="P85" i="4"/>
  <c r="P86" i="4"/>
  <c r="P87" i="4"/>
  <c r="P88" i="4"/>
  <c r="P89" i="4"/>
  <c r="P90" i="4"/>
  <c r="P91" i="4"/>
  <c r="P92" i="4"/>
  <c r="P93" i="4"/>
  <c r="P94" i="4"/>
  <c r="P95" i="4"/>
  <c r="E97" i="4"/>
  <c r="F97" i="4"/>
  <c r="G97" i="4"/>
  <c r="H97" i="4"/>
  <c r="I97" i="4"/>
  <c r="J97" i="4"/>
  <c r="K97" i="4"/>
  <c r="L97" i="4"/>
  <c r="M97" i="4"/>
  <c r="N97" i="4"/>
  <c r="O97" i="4"/>
  <c r="D48" i="4"/>
  <c r="D108" i="4" s="1"/>
  <c r="P39" i="4"/>
  <c r="P37" i="4"/>
  <c r="P38" i="4"/>
  <c r="P40" i="4"/>
  <c r="P41" i="4"/>
  <c r="P42" i="4"/>
  <c r="P43" i="4"/>
  <c r="P44" i="4"/>
  <c r="P45" i="4"/>
  <c r="P46" i="4"/>
  <c r="E48" i="4"/>
  <c r="F48" i="4"/>
  <c r="G48" i="4"/>
  <c r="H48" i="4"/>
  <c r="I48" i="4"/>
  <c r="J48" i="4"/>
  <c r="K48" i="4"/>
  <c r="L48" i="4"/>
  <c r="M48" i="4"/>
  <c r="N48" i="4"/>
  <c r="O48" i="4"/>
  <c r="H17" i="16" l="1"/>
  <c r="I17" i="16" s="1"/>
  <c r="J17" i="16" s="1"/>
  <c r="F18" i="16" s="1"/>
  <c r="P97" i="4"/>
  <c r="P48" i="4"/>
  <c r="K48" i="14"/>
  <c r="K92" i="14"/>
  <c r="N92" i="14" s="1"/>
  <c r="K90" i="14"/>
  <c r="R90" i="14" s="1"/>
  <c r="K91" i="14"/>
  <c r="K89" i="14"/>
  <c r="K83" i="14"/>
  <c r="K84" i="14"/>
  <c r="K85" i="14"/>
  <c r="K86" i="14"/>
  <c r="K77" i="14"/>
  <c r="K78" i="14"/>
  <c r="K79" i="14"/>
  <c r="K76" i="14"/>
  <c r="K71" i="14"/>
  <c r="K72" i="14"/>
  <c r="K73" i="14"/>
  <c r="K70" i="14"/>
  <c r="T70" i="14" s="1"/>
  <c r="K64" i="14"/>
  <c r="K65" i="14"/>
  <c r="N65" i="14" s="1"/>
  <c r="K66" i="14"/>
  <c r="K67" i="14"/>
  <c r="K58" i="14"/>
  <c r="K59" i="14"/>
  <c r="K60" i="14"/>
  <c r="S60" i="14" s="1"/>
  <c r="K57" i="14"/>
  <c r="K51" i="14"/>
  <c r="N51" i="14" s="1"/>
  <c r="K52" i="14"/>
  <c r="N52" i="14" s="1"/>
  <c r="K53" i="14"/>
  <c r="K54" i="14"/>
  <c r="K45" i="14"/>
  <c r="K46" i="14"/>
  <c r="K47" i="14"/>
  <c r="K44" i="14"/>
  <c r="N44" i="14" s="1"/>
  <c r="K39" i="14"/>
  <c r="N39" i="14" s="1"/>
  <c r="K40" i="14"/>
  <c r="K41" i="14"/>
  <c r="K38" i="14"/>
  <c r="K32" i="14"/>
  <c r="N32" i="14" s="1"/>
  <c r="K33" i="14"/>
  <c r="K34" i="14"/>
  <c r="K35" i="14"/>
  <c r="N35" i="14" s="1"/>
  <c r="K31" i="14"/>
  <c r="K26" i="14"/>
  <c r="K27" i="14"/>
  <c r="N27" i="14" s="1"/>
  <c r="K28" i="14"/>
  <c r="K25" i="14"/>
  <c r="D4" i="14"/>
  <c r="D6" i="14" s="1"/>
  <c r="K22" i="14"/>
  <c r="K21" i="14"/>
  <c r="K20" i="14"/>
  <c r="K19" i="14"/>
  <c r="V55" i="14" l="1"/>
  <c r="V93" i="14"/>
  <c r="V36" i="14"/>
  <c r="N19" i="14"/>
  <c r="V74" i="14"/>
  <c r="S92" i="14"/>
  <c r="N76" i="14"/>
  <c r="K81" i="14"/>
  <c r="K93" i="14"/>
  <c r="P66" i="14"/>
  <c r="N66" i="14"/>
  <c r="R25" i="14"/>
  <c r="N25" i="14"/>
  <c r="T71" i="14"/>
  <c r="N71" i="14"/>
  <c r="S84" i="14"/>
  <c r="N84" i="14"/>
  <c r="R67" i="14"/>
  <c r="N67" i="14"/>
  <c r="R83" i="14"/>
  <c r="N83" i="14"/>
  <c r="S20" i="14"/>
  <c r="N20" i="14"/>
  <c r="O31" i="14"/>
  <c r="N31" i="14"/>
  <c r="U64" i="14"/>
  <c r="N64" i="14"/>
  <c r="U21" i="14"/>
  <c r="N21" i="14"/>
  <c r="K62" i="14"/>
  <c r="O70" i="14"/>
  <c r="N70" i="14"/>
  <c r="U48" i="14"/>
  <c r="N48" i="14"/>
  <c r="O89" i="14"/>
  <c r="N89" i="14"/>
  <c r="O91" i="14"/>
  <c r="N91" i="14"/>
  <c r="U90" i="14"/>
  <c r="N90" i="14"/>
  <c r="R22" i="14"/>
  <c r="N22" i="14"/>
  <c r="S73" i="14"/>
  <c r="N73" i="14"/>
  <c r="S86" i="14"/>
  <c r="N86" i="14"/>
  <c r="U86" i="14"/>
  <c r="R79" i="14"/>
  <c r="N79" i="14"/>
  <c r="R78" i="14"/>
  <c r="N78" i="14"/>
  <c r="S72" i="14"/>
  <c r="N72" i="14"/>
  <c r="S85" i="14"/>
  <c r="N85" i="14"/>
  <c r="U85" i="14"/>
  <c r="O64" i="14"/>
  <c r="P45" i="14"/>
  <c r="N45" i="14"/>
  <c r="U26" i="14"/>
  <c r="N26" i="14"/>
  <c r="O40" i="14"/>
  <c r="N40" i="14"/>
  <c r="O57" i="14"/>
  <c r="N57" i="14"/>
  <c r="R34" i="14"/>
  <c r="N34" i="14"/>
  <c r="R47" i="14"/>
  <c r="N47" i="14"/>
  <c r="R60" i="14"/>
  <c r="N60" i="14"/>
  <c r="O33" i="14"/>
  <c r="N33" i="14"/>
  <c r="P46" i="14"/>
  <c r="N46" i="14"/>
  <c r="P59" i="14"/>
  <c r="N59" i="14"/>
  <c r="O60" i="14"/>
  <c r="P58" i="14"/>
  <c r="N58" i="14"/>
  <c r="U28" i="14"/>
  <c r="N28" i="14"/>
  <c r="T38" i="14"/>
  <c r="N38" i="14"/>
  <c r="R54" i="14"/>
  <c r="N54" i="14"/>
  <c r="K49" i="14"/>
  <c r="O41" i="14"/>
  <c r="N41" i="14"/>
  <c r="P53" i="14"/>
  <c r="N53" i="14"/>
  <c r="U77" i="14"/>
  <c r="N77" i="14"/>
  <c r="H18" i="16"/>
  <c r="I18" i="16" s="1"/>
  <c r="J18" i="16" s="1"/>
  <c r="F19" i="16" s="1"/>
  <c r="K55" i="14"/>
  <c r="R19" i="14"/>
  <c r="P90" i="14"/>
  <c r="O48" i="14"/>
  <c r="P48" i="14"/>
  <c r="U92" i="14"/>
  <c r="R48" i="14"/>
  <c r="P54" i="14"/>
  <c r="S48" i="14"/>
  <c r="T57" i="14"/>
  <c r="K68" i="14"/>
  <c r="T48" i="14"/>
  <c r="P33" i="14"/>
  <c r="U47" i="14"/>
  <c r="O25" i="14"/>
  <c r="S32" i="14"/>
  <c r="R46" i="14"/>
  <c r="T32" i="14"/>
  <c r="R40" i="14"/>
  <c r="R41" i="14"/>
  <c r="U46" i="14"/>
  <c r="T58" i="14"/>
  <c r="P64" i="14"/>
  <c r="T73" i="14"/>
  <c r="O28" i="14"/>
  <c r="R33" i="14"/>
  <c r="R45" i="14"/>
  <c r="S47" i="14"/>
  <c r="U58" i="14"/>
  <c r="R70" i="14"/>
  <c r="U73" i="14"/>
  <c r="O86" i="14"/>
  <c r="S25" i="14"/>
  <c r="O38" i="14"/>
  <c r="T25" i="14"/>
  <c r="U38" i="14"/>
  <c r="S46" i="14"/>
  <c r="U25" i="14"/>
  <c r="U32" i="14"/>
  <c r="T46" i="14"/>
  <c r="S58" i="14"/>
  <c r="P73" i="14"/>
  <c r="P28" i="14"/>
  <c r="S34" i="14"/>
  <c r="S45" i="14"/>
  <c r="O77" i="14"/>
  <c r="P86" i="14"/>
  <c r="R28" i="14"/>
  <c r="U34" i="14"/>
  <c r="U45" i="14"/>
  <c r="T59" i="14"/>
  <c r="U70" i="14"/>
  <c r="T86" i="14"/>
  <c r="O32" i="14"/>
  <c r="T72" i="14"/>
  <c r="R58" i="14"/>
  <c r="P31" i="14"/>
  <c r="O79" i="14"/>
  <c r="K42" i="14"/>
  <c r="S22" i="14"/>
  <c r="S31" i="14"/>
  <c r="K87" i="14"/>
  <c r="T22" i="14"/>
  <c r="P19" i="14"/>
  <c r="U22" i="14"/>
  <c r="P27" i="14"/>
  <c r="T33" i="14"/>
  <c r="O39" i="14"/>
  <c r="R57" i="14"/>
  <c r="R59" i="14"/>
  <c r="U60" i="14"/>
  <c r="U76" i="14"/>
  <c r="S19" i="14"/>
  <c r="R32" i="14"/>
  <c r="U33" i="14"/>
  <c r="P40" i="14"/>
  <c r="T45" i="14"/>
  <c r="O47" i="14"/>
  <c r="O52" i="14"/>
  <c r="S57" i="14"/>
  <c r="S59" i="14"/>
  <c r="P70" i="14"/>
  <c r="U72" i="14"/>
  <c r="T85" i="14"/>
  <c r="P89" i="14"/>
  <c r="R92" i="14"/>
  <c r="P20" i="14"/>
  <c r="P52" i="14"/>
  <c r="R20" i="14"/>
  <c r="T34" i="14"/>
  <c r="T47" i="14"/>
  <c r="R52" i="14"/>
  <c r="U59" i="14"/>
  <c r="S70" i="14"/>
  <c r="O73" i="14"/>
  <c r="P77" i="14"/>
  <c r="O90" i="14"/>
  <c r="T92" i="14"/>
  <c r="T20" i="14"/>
  <c r="S44" i="14"/>
  <c r="S54" i="14"/>
  <c r="T44" i="14"/>
  <c r="T54" i="14"/>
  <c r="O66" i="14"/>
  <c r="P79" i="14"/>
  <c r="S33" i="14"/>
  <c r="P57" i="14"/>
  <c r="T60" i="14"/>
  <c r="R66" i="14"/>
  <c r="O76" i="14"/>
  <c r="S79" i="14"/>
  <c r="U84" i="14"/>
  <c r="O92" i="14"/>
  <c r="T84" i="14"/>
  <c r="P32" i="14"/>
  <c r="S66" i="14"/>
  <c r="P92" i="14"/>
  <c r="P21" i="14"/>
  <c r="O21" i="14"/>
  <c r="S35" i="14"/>
  <c r="R35" i="14"/>
  <c r="O35" i="14"/>
  <c r="P35" i="14"/>
  <c r="O44" i="14"/>
  <c r="U44" i="14"/>
  <c r="U51" i="14"/>
  <c r="T51" i="14"/>
  <c r="R51" i="14"/>
  <c r="S51" i="14"/>
  <c r="U65" i="14"/>
  <c r="T65" i="14"/>
  <c r="S65" i="14"/>
  <c r="U78" i="14"/>
  <c r="S78" i="14"/>
  <c r="T78" i="14"/>
  <c r="U91" i="14"/>
  <c r="T91" i="14"/>
  <c r="S21" i="14"/>
  <c r="T35" i="14"/>
  <c r="P44" i="14"/>
  <c r="O78" i="14"/>
  <c r="U83" i="14"/>
  <c r="T21" i="14"/>
  <c r="U35" i="14"/>
  <c r="R44" i="14"/>
  <c r="P78" i="14"/>
  <c r="K36" i="14"/>
  <c r="O26" i="14"/>
  <c r="O53" i="14"/>
  <c r="P67" i="14"/>
  <c r="P91" i="14"/>
  <c r="U27" i="14"/>
  <c r="T27" i="14"/>
  <c r="R27" i="14"/>
  <c r="S27" i="14"/>
  <c r="T41" i="14"/>
  <c r="U41" i="14"/>
  <c r="O54" i="14"/>
  <c r="U54" i="14"/>
  <c r="R71" i="14"/>
  <c r="P71" i="14"/>
  <c r="O71" i="14"/>
  <c r="K74" i="14"/>
  <c r="R84" i="14"/>
  <c r="P84" i="14"/>
  <c r="O84" i="14"/>
  <c r="P41" i="14"/>
  <c r="O65" i="14"/>
  <c r="S71" i="14"/>
  <c r="R91" i="14"/>
  <c r="K23" i="14"/>
  <c r="T19" i="14"/>
  <c r="U19" i="14"/>
  <c r="K29" i="14"/>
  <c r="T26" i="14"/>
  <c r="S26" i="14"/>
  <c r="R26" i="14"/>
  <c r="P26" i="14"/>
  <c r="U40" i="14"/>
  <c r="T40" i="14"/>
  <c r="S40" i="14"/>
  <c r="T53" i="14"/>
  <c r="U53" i="14"/>
  <c r="O67" i="14"/>
  <c r="U67" i="14"/>
  <c r="T76" i="14"/>
  <c r="S76" i="14"/>
  <c r="R76" i="14"/>
  <c r="P76" i="14"/>
  <c r="P83" i="14"/>
  <c r="O83" i="14"/>
  <c r="O51" i="14"/>
  <c r="R53" i="14"/>
  <c r="P65" i="14"/>
  <c r="S67" i="14"/>
  <c r="S83" i="14"/>
  <c r="S91" i="14"/>
  <c r="O20" i="14"/>
  <c r="U20" i="14"/>
  <c r="U31" i="14"/>
  <c r="T31" i="14"/>
  <c r="U39" i="14"/>
  <c r="T39" i="14"/>
  <c r="R39" i="14"/>
  <c r="S39" i="14"/>
  <c r="U52" i="14"/>
  <c r="T52" i="14"/>
  <c r="S52" i="14"/>
  <c r="T66" i="14"/>
  <c r="U66" i="14"/>
  <c r="T79" i="14"/>
  <c r="U79" i="14"/>
  <c r="U89" i="14"/>
  <c r="T89" i="14"/>
  <c r="S89" i="14"/>
  <c r="R89" i="14"/>
  <c r="O19" i="14"/>
  <c r="R21" i="14"/>
  <c r="O27" i="14"/>
  <c r="R31" i="14"/>
  <c r="P39" i="14"/>
  <c r="S41" i="14"/>
  <c r="P51" i="14"/>
  <c r="S53" i="14"/>
  <c r="R65" i="14"/>
  <c r="T67" i="14"/>
  <c r="U71" i="14"/>
  <c r="T83" i="14"/>
  <c r="S28" i="14"/>
  <c r="P38" i="14"/>
  <c r="O72" i="14"/>
  <c r="R77" i="14"/>
  <c r="O85" i="14"/>
  <c r="O22" i="14"/>
  <c r="P25" i="14"/>
  <c r="T28" i="14"/>
  <c r="O34" i="14"/>
  <c r="R38" i="14"/>
  <c r="O46" i="14"/>
  <c r="P47" i="14"/>
  <c r="O59" i="14"/>
  <c r="P60" i="14"/>
  <c r="S64" i="14"/>
  <c r="P72" i="14"/>
  <c r="R73" i="14"/>
  <c r="S77" i="14"/>
  <c r="P85" i="14"/>
  <c r="R86" i="14"/>
  <c r="T90" i="14"/>
  <c r="U57" i="14"/>
  <c r="R64" i="14"/>
  <c r="S90" i="14"/>
  <c r="P22" i="14"/>
  <c r="P34" i="14"/>
  <c r="S38" i="14"/>
  <c r="O45" i="14"/>
  <c r="O58" i="14"/>
  <c r="T64" i="14"/>
  <c r="R72" i="14"/>
  <c r="T77" i="14"/>
  <c r="R85" i="14"/>
  <c r="B15" i="10"/>
  <c r="X36" i="14" l="1"/>
  <c r="AA36" i="14"/>
  <c r="Y36" i="14"/>
  <c r="AA74" i="14"/>
  <c r="X93" i="14"/>
  <c r="U93" i="14"/>
  <c r="L19" i="14"/>
  <c r="Y93" i="14"/>
  <c r="Z93" i="14"/>
  <c r="F68" i="14"/>
  <c r="X74" i="14"/>
  <c r="Z74" i="14"/>
  <c r="AA93" i="14"/>
  <c r="Y74" i="14"/>
  <c r="L48" i="14"/>
  <c r="T62" i="14"/>
  <c r="Z36" i="14"/>
  <c r="W36" i="14"/>
  <c r="F49" i="14"/>
  <c r="I36" i="14"/>
  <c r="I55" i="14"/>
  <c r="I93" i="14"/>
  <c r="W74" i="14"/>
  <c r="F62" i="14"/>
  <c r="F74" i="14"/>
  <c r="W93" i="14"/>
  <c r="F81" i="14"/>
  <c r="F87" i="14"/>
  <c r="F42" i="14"/>
  <c r="F93" i="14"/>
  <c r="O81" i="14"/>
  <c r="T49" i="14"/>
  <c r="U81" i="14"/>
  <c r="U87" i="14"/>
  <c r="S81" i="14"/>
  <c r="L31" i="14"/>
  <c r="P81" i="14"/>
  <c r="R81" i="14"/>
  <c r="T81" i="14"/>
  <c r="N81" i="14"/>
  <c r="L86" i="14"/>
  <c r="N93" i="14"/>
  <c r="U49" i="14"/>
  <c r="L53" i="14"/>
  <c r="L72" i="14"/>
  <c r="R29" i="14"/>
  <c r="L59" i="14"/>
  <c r="P62" i="14"/>
  <c r="L76" i="14"/>
  <c r="U68" i="14"/>
  <c r="L27" i="14"/>
  <c r="L90" i="14"/>
  <c r="R62" i="14"/>
  <c r="N62" i="14"/>
  <c r="S62" i="14"/>
  <c r="U62" i="14"/>
  <c r="L33" i="14"/>
  <c r="O62" i="14"/>
  <c r="P49" i="14"/>
  <c r="O49" i="14"/>
  <c r="L46" i="14"/>
  <c r="F23" i="14"/>
  <c r="R49" i="14"/>
  <c r="S49" i="14"/>
  <c r="X55" i="14"/>
  <c r="R23" i="14"/>
  <c r="N49" i="14"/>
  <c r="H19" i="16"/>
  <c r="I19" i="16" s="1"/>
  <c r="J19" i="16" s="1"/>
  <c r="F20" i="16" s="1"/>
  <c r="Z55" i="14"/>
  <c r="O55" i="14"/>
  <c r="F55" i="14"/>
  <c r="P55" i="14"/>
  <c r="L52" i="14"/>
  <c r="AA55" i="14"/>
  <c r="Y55" i="14"/>
  <c r="L40" i="14"/>
  <c r="W55" i="14"/>
  <c r="K95" i="14"/>
  <c r="O68" i="14"/>
  <c r="R93" i="14"/>
  <c r="P68" i="14"/>
  <c r="S55" i="14"/>
  <c r="P23" i="14"/>
  <c r="T87" i="14"/>
  <c r="S93" i="14"/>
  <c r="L66" i="14"/>
  <c r="S87" i="14"/>
  <c r="R68" i="14"/>
  <c r="R55" i="14"/>
  <c r="T93" i="14"/>
  <c r="S68" i="14"/>
  <c r="O29" i="14"/>
  <c r="T55" i="14"/>
  <c r="N68" i="14"/>
  <c r="L77" i="14"/>
  <c r="L89" i="14"/>
  <c r="P93" i="14"/>
  <c r="N55" i="14"/>
  <c r="L45" i="14"/>
  <c r="T68" i="14"/>
  <c r="U55" i="14"/>
  <c r="T74" i="14"/>
  <c r="L73" i="14"/>
  <c r="O93" i="14"/>
  <c r="S29" i="14"/>
  <c r="L32" i="14"/>
  <c r="U23" i="14"/>
  <c r="L28" i="14"/>
  <c r="O42" i="14"/>
  <c r="S36" i="14"/>
  <c r="S23" i="14"/>
  <c r="L85" i="14"/>
  <c r="U42" i="14"/>
  <c r="P87" i="14"/>
  <c r="L67" i="14"/>
  <c r="L26" i="14"/>
  <c r="N23" i="14"/>
  <c r="L64" i="14"/>
  <c r="L47" i="14"/>
  <c r="U29" i="14"/>
  <c r="L39" i="14"/>
  <c r="U74" i="14"/>
  <c r="L44" i="14"/>
  <c r="O74" i="14"/>
  <c r="L84" i="14"/>
  <c r="L92" i="14"/>
  <c r="L91" i="14"/>
  <c r="T42" i="14"/>
  <c r="O23" i="14"/>
  <c r="L71" i="14"/>
  <c r="L54" i="14"/>
  <c r="N29" i="14"/>
  <c r="P36" i="14"/>
  <c r="L58" i="14"/>
  <c r="R36" i="14"/>
  <c r="L65" i="14"/>
  <c r="T29" i="14"/>
  <c r="L41" i="14"/>
  <c r="L21" i="14"/>
  <c r="R87" i="14"/>
  <c r="T23" i="14"/>
  <c r="N87" i="14"/>
  <c r="U36" i="14"/>
  <c r="L60" i="14"/>
  <c r="P29" i="14"/>
  <c r="L51" i="14"/>
  <c r="S74" i="14"/>
  <c r="O36" i="14"/>
  <c r="P42" i="14"/>
  <c r="N42" i="14"/>
  <c r="L20" i="14"/>
  <c r="L79" i="14"/>
  <c r="L38" i="14"/>
  <c r="L34" i="14"/>
  <c r="N36" i="14"/>
  <c r="P74" i="14"/>
  <c r="O87" i="14"/>
  <c r="R74" i="14"/>
  <c r="L57" i="14"/>
  <c r="L25" i="14"/>
  <c r="F36" i="14"/>
  <c r="L22" i="14"/>
  <c r="L78" i="14"/>
  <c r="R42" i="14"/>
  <c r="T36" i="14"/>
  <c r="L83" i="14"/>
  <c r="N74" i="14"/>
  <c r="L70" i="14"/>
  <c r="F29" i="14"/>
  <c r="S42" i="14"/>
  <c r="L35" i="14"/>
  <c r="E12" i="10"/>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D13" i="10"/>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D92" i="10" s="1"/>
  <c r="D93" i="10" s="1"/>
  <c r="D94" i="10" s="1"/>
  <c r="D95" i="10" s="1"/>
  <c r="D96" i="10" s="1"/>
  <c r="D97" i="10" s="1"/>
  <c r="D98" i="10" s="1"/>
  <c r="D99" i="10" s="1"/>
  <c r="D100" i="10" s="1"/>
  <c r="D101" i="10" s="1"/>
  <c r="D102" i="10" s="1"/>
  <c r="D103" i="10" s="1"/>
  <c r="D104" i="10" s="1"/>
  <c r="D105" i="10" s="1"/>
  <c r="D106" i="10" s="1"/>
  <c r="D107" i="10" s="1"/>
  <c r="D108" i="10" s="1"/>
  <c r="D109" i="10" s="1"/>
  <c r="D110" i="10" s="1"/>
  <c r="D111" i="10" s="1"/>
  <c r="D112" i="10" s="1"/>
  <c r="D113" i="10" s="1"/>
  <c r="D114" i="10" s="1"/>
  <c r="D115" i="10" s="1"/>
  <c r="D116" i="10" s="1"/>
  <c r="D117" i="10" s="1"/>
  <c r="D118" i="10" s="1"/>
  <c r="D119" i="10" s="1"/>
  <c r="D120" i="10" s="1"/>
  <c r="D121" i="10" s="1"/>
  <c r="D122" i="10" s="1"/>
  <c r="D123" i="10" s="1"/>
  <c r="D124" i="10" s="1"/>
  <c r="D125" i="10" s="1"/>
  <c r="D126" i="10" s="1"/>
  <c r="D127" i="10" s="1"/>
  <c r="D128" i="10" s="1"/>
  <c r="D129" i="10" s="1"/>
  <c r="D130" i="10" s="1"/>
  <c r="D131" i="10" s="1"/>
  <c r="D132" i="10" s="1"/>
  <c r="D133" i="10" s="1"/>
  <c r="D134" i="10" s="1"/>
  <c r="D135" i="10" s="1"/>
  <c r="D136" i="10" s="1"/>
  <c r="D137" i="10" s="1"/>
  <c r="D138" i="10" s="1"/>
  <c r="D139" i="10" s="1"/>
  <c r="D140" i="10" s="1"/>
  <c r="D141" i="10" s="1"/>
  <c r="D142" i="10" s="1"/>
  <c r="D143" i="10" s="1"/>
  <c r="D144" i="10" s="1"/>
  <c r="D145" i="10" s="1"/>
  <c r="D146" i="10" s="1"/>
  <c r="D147" i="10" s="1"/>
  <c r="D148" i="10" s="1"/>
  <c r="D149" i="10" s="1"/>
  <c r="D150" i="10" s="1"/>
  <c r="D151" i="10" s="1"/>
  <c r="D152" i="10" s="1"/>
  <c r="D153" i="10" s="1"/>
  <c r="D154" i="10" s="1"/>
  <c r="D155" i="10" s="1"/>
  <c r="D156" i="10" s="1"/>
  <c r="D157" i="10" s="1"/>
  <c r="D158" i="10" s="1"/>
  <c r="D159" i="10" s="1"/>
  <c r="D160" i="10" s="1"/>
  <c r="D161" i="10" s="1"/>
  <c r="D162" i="10" s="1"/>
  <c r="D163" i="10" s="1"/>
  <c r="D164" i="10" s="1"/>
  <c r="D165" i="10" s="1"/>
  <c r="D166" i="10" s="1"/>
  <c r="D167" i="10" s="1"/>
  <c r="D168" i="10" s="1"/>
  <c r="D169" i="10" s="1"/>
  <c r="D170" i="10" s="1"/>
  <c r="D171" i="10" s="1"/>
  <c r="D172" i="10" s="1"/>
  <c r="D173" i="10" s="1"/>
  <c r="D174" i="10" s="1"/>
  <c r="D175" i="10" s="1"/>
  <c r="D176" i="10" s="1"/>
  <c r="D177" i="10" s="1"/>
  <c r="D178" i="10" s="1"/>
  <c r="D179" i="10" s="1"/>
  <c r="D180" i="10" s="1"/>
  <c r="D181" i="10" s="1"/>
  <c r="D182" i="10" s="1"/>
  <c r="D183" i="10" s="1"/>
  <c r="D184" i="10" s="1"/>
  <c r="D185" i="10" s="1"/>
  <c r="D186" i="10" s="1"/>
  <c r="D187" i="10" s="1"/>
  <c r="D188" i="10" s="1"/>
  <c r="D189" i="10" s="1"/>
  <c r="D190" i="10" s="1"/>
  <c r="D191" i="10" s="1"/>
  <c r="D192" i="10" s="1"/>
  <c r="D193" i="10" s="1"/>
  <c r="D194" i="10" s="1"/>
  <c r="D195" i="10" s="1"/>
  <c r="D196" i="10" s="1"/>
  <c r="D197" i="10" s="1"/>
  <c r="D198" i="10" s="1"/>
  <c r="D199" i="10" s="1"/>
  <c r="D200" i="10" s="1"/>
  <c r="D201" i="10" s="1"/>
  <c r="D202" i="10" s="1"/>
  <c r="D203" i="10" s="1"/>
  <c r="D204" i="10" s="1"/>
  <c r="D205" i="10" s="1"/>
  <c r="D206" i="10" s="1"/>
  <c r="D207" i="10" s="1"/>
  <c r="D208" i="10" s="1"/>
  <c r="D209" i="10" s="1"/>
  <c r="D210" i="10" s="1"/>
  <c r="D211" i="10" s="1"/>
  <c r="D212" i="10" s="1"/>
  <c r="D213" i="10" s="1"/>
  <c r="D214" i="10" s="1"/>
  <c r="D215" i="10" s="1"/>
  <c r="D216" i="10" s="1"/>
  <c r="D217" i="10" s="1"/>
  <c r="D218" i="10" s="1"/>
  <c r="D219" i="10" s="1"/>
  <c r="D220" i="10" s="1"/>
  <c r="D221" i="10" s="1"/>
  <c r="D222" i="10" s="1"/>
  <c r="D223" i="10" s="1"/>
  <c r="D224" i="10" s="1"/>
  <c r="D225" i="10" s="1"/>
  <c r="D226" i="10" s="1"/>
  <c r="D227" i="10" s="1"/>
  <c r="D228" i="10" s="1"/>
  <c r="D229" i="10" s="1"/>
  <c r="D230" i="10" s="1"/>
  <c r="D231" i="10" s="1"/>
  <c r="D232" i="10" s="1"/>
  <c r="D233" i="10" s="1"/>
  <c r="D234" i="10" s="1"/>
  <c r="D235" i="10" s="1"/>
  <c r="D236" i="10" s="1"/>
  <c r="D237" i="10" s="1"/>
  <c r="D238" i="10" s="1"/>
  <c r="D239" i="10" s="1"/>
  <c r="D240" i="10" s="1"/>
  <c r="D241" i="10" s="1"/>
  <c r="D242" i="10" s="1"/>
  <c r="D243" i="10" s="1"/>
  <c r="D244" i="10" s="1"/>
  <c r="D245" i="10" s="1"/>
  <c r="D246" i="10" s="1"/>
  <c r="D247" i="10" s="1"/>
  <c r="D248" i="10" s="1"/>
  <c r="D249" i="10" s="1"/>
  <c r="D250" i="10" s="1"/>
  <c r="D251" i="10" s="1"/>
  <c r="D252" i="10" s="1"/>
  <c r="D253" i="10" s="1"/>
  <c r="D254" i="10" s="1"/>
  <c r="D255" i="10" s="1"/>
  <c r="D256" i="10" s="1"/>
  <c r="D257" i="10" s="1"/>
  <c r="D258" i="10" s="1"/>
  <c r="D259" i="10" s="1"/>
  <c r="D260" i="10" s="1"/>
  <c r="D261" i="10" s="1"/>
  <c r="D262" i="10" s="1"/>
  <c r="D263" i="10" s="1"/>
  <c r="D264" i="10" s="1"/>
  <c r="D265" i="10" s="1"/>
  <c r="D266" i="10" s="1"/>
  <c r="D267" i="10" s="1"/>
  <c r="D268" i="10" s="1"/>
  <c r="D269" i="10" s="1"/>
  <c r="D270" i="10" s="1"/>
  <c r="D271" i="10" s="1"/>
  <c r="D272" i="10" s="1"/>
  <c r="D273" i="10" s="1"/>
  <c r="D274" i="10" s="1"/>
  <c r="D275" i="10" s="1"/>
  <c r="D276" i="10" s="1"/>
  <c r="D277" i="10" s="1"/>
  <c r="D278" i="10" s="1"/>
  <c r="D279" i="10" s="1"/>
  <c r="D280" i="10" s="1"/>
  <c r="D281" i="10" s="1"/>
  <c r="D282" i="10" s="1"/>
  <c r="D283" i="10" s="1"/>
  <c r="D284" i="10" s="1"/>
  <c r="D285" i="10" s="1"/>
  <c r="D286" i="10" s="1"/>
  <c r="D287" i="10" s="1"/>
  <c r="D288" i="10" s="1"/>
  <c r="D289" i="10" s="1"/>
  <c r="D290" i="10" s="1"/>
  <c r="D291" i="10" s="1"/>
  <c r="D292" i="10" s="1"/>
  <c r="D293" i="10" s="1"/>
  <c r="D294" i="10" s="1"/>
  <c r="D295" i="10" s="1"/>
  <c r="D296" i="10" s="1"/>
  <c r="D297" i="10" s="1"/>
  <c r="D298" i="10" s="1"/>
  <c r="D299" i="10" s="1"/>
  <c r="D300" i="10" s="1"/>
  <c r="D301" i="10" s="1"/>
  <c r="D302" i="10" s="1"/>
  <c r="D303" i="10" s="1"/>
  <c r="D304" i="10" s="1"/>
  <c r="D305" i="10" s="1"/>
  <c r="D306" i="10" s="1"/>
  <c r="D307" i="10" s="1"/>
  <c r="D308" i="10" s="1"/>
  <c r="D309" i="10" s="1"/>
  <c r="D310" i="10" s="1"/>
  <c r="D311" i="10" s="1"/>
  <c r="D312" i="10" s="1"/>
  <c r="D313" i="10" s="1"/>
  <c r="D314" i="10" s="1"/>
  <c r="D315" i="10" s="1"/>
  <c r="D316" i="10" s="1"/>
  <c r="D317" i="10" s="1"/>
  <c r="D318" i="10" s="1"/>
  <c r="D319" i="10" s="1"/>
  <c r="D320" i="10" s="1"/>
  <c r="D321" i="10" s="1"/>
  <c r="D322" i="10" s="1"/>
  <c r="D323" i="10" s="1"/>
  <c r="D324" i="10" s="1"/>
  <c r="D325" i="10" s="1"/>
  <c r="D326" i="10" s="1"/>
  <c r="D327" i="10" s="1"/>
  <c r="D328" i="10" s="1"/>
  <c r="D329" i="10" s="1"/>
  <c r="D330" i="10" s="1"/>
  <c r="D331" i="10" s="1"/>
  <c r="D332" i="10" s="1"/>
  <c r="D333" i="10" s="1"/>
  <c r="D334" i="10" s="1"/>
  <c r="D335" i="10" s="1"/>
  <c r="D336" i="10" s="1"/>
  <c r="D337" i="10" s="1"/>
  <c r="D338" i="10" s="1"/>
  <c r="D339" i="10" s="1"/>
  <c r="D340" i="10" s="1"/>
  <c r="D341" i="10" s="1"/>
  <c r="D342" i="10" s="1"/>
  <c r="D343" i="10" s="1"/>
  <c r="D344" i="10" s="1"/>
  <c r="D345" i="10" s="1"/>
  <c r="D346" i="10" s="1"/>
  <c r="D347" i="10" s="1"/>
  <c r="D348" i="10" s="1"/>
  <c r="D349" i="10" s="1"/>
  <c r="D350" i="10" s="1"/>
  <c r="D351" i="10" s="1"/>
  <c r="D352" i="10" s="1"/>
  <c r="D353" i="10" s="1"/>
  <c r="D354" i="10" s="1"/>
  <c r="D355" i="10" s="1"/>
  <c r="D356" i="10" s="1"/>
  <c r="D357" i="10" s="1"/>
  <c r="D358" i="10" s="1"/>
  <c r="D359" i="10" s="1"/>
  <c r="D360" i="10" s="1"/>
  <c r="D361" i="10" s="1"/>
  <c r="D362" i="10" s="1"/>
  <c r="D363" i="10" s="1"/>
  <c r="D364" i="10" s="1"/>
  <c r="D365" i="10" s="1"/>
  <c r="D366" i="10" s="1"/>
  <c r="D367" i="10" s="1"/>
  <c r="D368" i="10" s="1"/>
  <c r="D369" i="10" s="1"/>
  <c r="D370" i="10" s="1"/>
  <c r="D371" i="10" s="1"/>
  <c r="G14" i="10"/>
  <c r="U95" i="14" l="1"/>
  <c r="P95" i="14"/>
  <c r="I74" i="14"/>
  <c r="S95" i="14"/>
  <c r="T95" i="14"/>
  <c r="L94" i="14" s="1"/>
  <c r="R95" i="14"/>
  <c r="L81" i="14"/>
  <c r="L62" i="14"/>
  <c r="H20" i="16"/>
  <c r="I20" i="16" s="1"/>
  <c r="J20" i="16" s="1"/>
  <c r="F21" i="16" s="1"/>
  <c r="L49" i="14"/>
  <c r="L29" i="14"/>
  <c r="O95" i="14"/>
  <c r="N95" i="14"/>
  <c r="L55" i="14"/>
  <c r="L68" i="14"/>
  <c r="L93" i="14"/>
  <c r="L87" i="14"/>
  <c r="L42" i="14"/>
  <c r="L74" i="14"/>
  <c r="L36" i="14"/>
  <c r="L23" i="14"/>
  <c r="G310" i="10"/>
  <c r="G246" i="10"/>
  <c r="G62" i="10"/>
  <c r="G54" i="10"/>
  <c r="G333" i="10"/>
  <c r="G293" i="10"/>
  <c r="G248" i="10"/>
  <c r="G198" i="10"/>
  <c r="G118" i="10"/>
  <c r="G356" i="10"/>
  <c r="G292" i="10"/>
  <c r="G228" i="10"/>
  <c r="G157" i="10"/>
  <c r="F12" i="10"/>
  <c r="H12" i="10" s="1"/>
  <c r="G328" i="10"/>
  <c r="G285" i="10"/>
  <c r="G245" i="10"/>
  <c r="G190" i="10"/>
  <c r="G102" i="10"/>
  <c r="G12" i="10"/>
  <c r="I12" i="10" s="1"/>
  <c r="J12" i="10" s="1"/>
  <c r="F13" i="10" s="1"/>
  <c r="G326" i="10"/>
  <c r="G284" i="10"/>
  <c r="G244" i="10"/>
  <c r="G189" i="10"/>
  <c r="G101" i="10"/>
  <c r="G344" i="10"/>
  <c r="G301" i="10"/>
  <c r="G261" i="10"/>
  <c r="G216" i="10"/>
  <c r="G94" i="10"/>
  <c r="G342" i="10"/>
  <c r="G300" i="10"/>
  <c r="G236" i="10"/>
  <c r="G214" i="10"/>
  <c r="G181" i="10"/>
  <c r="G133" i="10"/>
  <c r="G93" i="10"/>
  <c r="G30" i="10"/>
  <c r="G358" i="10"/>
  <c r="G340" i="10"/>
  <c r="G316" i="10"/>
  <c r="G294" i="10"/>
  <c r="G276" i="10"/>
  <c r="G252" i="10"/>
  <c r="G230" i="10"/>
  <c r="G212" i="10"/>
  <c r="G165" i="10"/>
  <c r="G125" i="10"/>
  <c r="G70" i="10"/>
  <c r="G22" i="10"/>
  <c r="G357" i="10"/>
  <c r="G312" i="10"/>
  <c r="G269" i="10"/>
  <c r="G229" i="10"/>
  <c r="G158" i="10"/>
  <c r="G69" i="10"/>
  <c r="G332" i="10"/>
  <c r="G268" i="10"/>
  <c r="G197" i="10"/>
  <c r="G117" i="10"/>
  <c r="G349" i="10"/>
  <c r="G309" i="10"/>
  <c r="G264" i="10"/>
  <c r="G221" i="10"/>
  <c r="G150" i="10"/>
  <c r="G61" i="10"/>
  <c r="G348" i="10"/>
  <c r="G308" i="10"/>
  <c r="G262" i="10"/>
  <c r="G220" i="10"/>
  <c r="G149" i="10"/>
  <c r="G365" i="10"/>
  <c r="G325" i="10"/>
  <c r="G280" i="10"/>
  <c r="G237" i="10"/>
  <c r="G182" i="10"/>
  <c r="G134" i="10"/>
  <c r="G38" i="10"/>
  <c r="G364" i="10"/>
  <c r="G324" i="10"/>
  <c r="G278" i="10"/>
  <c r="G260" i="10"/>
  <c r="G360" i="10"/>
  <c r="G341" i="10"/>
  <c r="G317" i="10"/>
  <c r="G296" i="10"/>
  <c r="G277" i="10"/>
  <c r="G253" i="10"/>
  <c r="G232" i="10"/>
  <c r="G213" i="10"/>
  <c r="G166" i="10"/>
  <c r="G126" i="10"/>
  <c r="G86" i="10"/>
  <c r="G29" i="10"/>
  <c r="G37" i="10"/>
  <c r="G85" i="10"/>
  <c r="G53" i="10"/>
  <c r="G21" i="10"/>
  <c r="G368" i="10"/>
  <c r="G352" i="10"/>
  <c r="G336" i="10"/>
  <c r="G320" i="10"/>
  <c r="G304" i="10"/>
  <c r="G288" i="10"/>
  <c r="G272" i="10"/>
  <c r="G256" i="10"/>
  <c r="G240" i="10"/>
  <c r="G224" i="10"/>
  <c r="G206" i="10"/>
  <c r="G174" i="10"/>
  <c r="G142" i="10"/>
  <c r="G110" i="10"/>
  <c r="G78" i="10"/>
  <c r="G46" i="10"/>
  <c r="G17" i="10"/>
  <c r="G25" i="10"/>
  <c r="G33" i="10"/>
  <c r="G41" i="10"/>
  <c r="G49" i="10"/>
  <c r="G57" i="10"/>
  <c r="G65" i="10"/>
  <c r="G73" i="10"/>
  <c r="G81" i="10"/>
  <c r="G89" i="10"/>
  <c r="G97" i="10"/>
  <c r="G105" i="10"/>
  <c r="G113" i="10"/>
  <c r="G121" i="10"/>
  <c r="G129" i="10"/>
  <c r="G137" i="10"/>
  <c r="G145" i="10"/>
  <c r="G153" i="10"/>
  <c r="G161" i="10"/>
  <c r="G169" i="10"/>
  <c r="G177" i="10"/>
  <c r="G185" i="10"/>
  <c r="G193" i="10"/>
  <c r="G201" i="10"/>
  <c r="G209" i="10"/>
  <c r="G217" i="10"/>
  <c r="G225" i="10"/>
  <c r="G233" i="10"/>
  <c r="G241" i="10"/>
  <c r="G249" i="10"/>
  <c r="G257" i="10"/>
  <c r="G265" i="10"/>
  <c r="G273" i="10"/>
  <c r="G281" i="10"/>
  <c r="G289" i="10"/>
  <c r="G297" i="10"/>
  <c r="G305" i="10"/>
  <c r="G313" i="10"/>
  <c r="G321" i="10"/>
  <c r="G329" i="10"/>
  <c r="G337" i="10"/>
  <c r="G345" i="10"/>
  <c r="G353" i="10"/>
  <c r="G361" i="10"/>
  <c r="G369" i="10"/>
  <c r="G19" i="10"/>
  <c r="G35" i="10"/>
  <c r="G51" i="10"/>
  <c r="G67" i="10"/>
  <c r="G83" i="10"/>
  <c r="G99" i="10"/>
  <c r="G115" i="10"/>
  <c r="G131" i="10"/>
  <c r="G147" i="10"/>
  <c r="G163" i="10"/>
  <c r="G179" i="10"/>
  <c r="G195" i="10"/>
  <c r="G219" i="10"/>
  <c r="G235" i="10"/>
  <c r="G251" i="10"/>
  <c r="G267" i="10"/>
  <c r="G283" i="10"/>
  <c r="G299" i="10"/>
  <c r="G315" i="10"/>
  <c r="G339" i="10"/>
  <c r="G355" i="10"/>
  <c r="G371" i="10"/>
  <c r="G36" i="10"/>
  <c r="G52" i="10"/>
  <c r="G68" i="10"/>
  <c r="G84" i="10"/>
  <c r="G100" i="10"/>
  <c r="G116" i="10"/>
  <c r="G132" i="10"/>
  <c r="G148" i="10"/>
  <c r="G164" i="10"/>
  <c r="G180" i="10"/>
  <c r="G204" i="10"/>
  <c r="G18" i="10"/>
  <c r="G26" i="10"/>
  <c r="G34" i="10"/>
  <c r="G42" i="10"/>
  <c r="G50" i="10"/>
  <c r="G58" i="10"/>
  <c r="G66" i="10"/>
  <c r="G74" i="10"/>
  <c r="G82" i="10"/>
  <c r="G90" i="10"/>
  <c r="G98" i="10"/>
  <c r="G106" i="10"/>
  <c r="G114" i="10"/>
  <c r="G122" i="10"/>
  <c r="G130" i="10"/>
  <c r="G138" i="10"/>
  <c r="G146" i="10"/>
  <c r="G154" i="10"/>
  <c r="G162" i="10"/>
  <c r="G170" i="10"/>
  <c r="G178" i="10"/>
  <c r="G186" i="10"/>
  <c r="G194" i="10"/>
  <c r="G202" i="10"/>
  <c r="G210" i="10"/>
  <c r="G218" i="10"/>
  <c r="G226" i="10"/>
  <c r="G234" i="10"/>
  <c r="G242" i="10"/>
  <c r="G250" i="10"/>
  <c r="G258" i="10"/>
  <c r="G266" i="10"/>
  <c r="G274" i="10"/>
  <c r="G282" i="10"/>
  <c r="G290" i="10"/>
  <c r="G298" i="10"/>
  <c r="G306" i="10"/>
  <c r="G314" i="10"/>
  <c r="G322" i="10"/>
  <c r="G330" i="10"/>
  <c r="G338" i="10"/>
  <c r="G346" i="10"/>
  <c r="G354" i="10"/>
  <c r="G362" i="10"/>
  <c r="G370" i="10"/>
  <c r="G27" i="10"/>
  <c r="G43" i="10"/>
  <c r="G59" i="10"/>
  <c r="G75" i="10"/>
  <c r="G91" i="10"/>
  <c r="G107" i="10"/>
  <c r="G123" i="10"/>
  <c r="G139" i="10"/>
  <c r="G155" i="10"/>
  <c r="G171" i="10"/>
  <c r="G187" i="10"/>
  <c r="G203" i="10"/>
  <c r="G211" i="10"/>
  <c r="G227" i="10"/>
  <c r="G243" i="10"/>
  <c r="G259" i="10"/>
  <c r="G275" i="10"/>
  <c r="G291" i="10"/>
  <c r="G307" i="10"/>
  <c r="G323" i="10"/>
  <c r="G331" i="10"/>
  <c r="G347" i="10"/>
  <c r="G363" i="10"/>
  <c r="G20" i="10"/>
  <c r="G28" i="10"/>
  <c r="G44" i="10"/>
  <c r="G60" i="10"/>
  <c r="G76" i="10"/>
  <c r="G92" i="10"/>
  <c r="G108" i="10"/>
  <c r="G124" i="10"/>
  <c r="G140" i="10"/>
  <c r="G156" i="10"/>
  <c r="G172" i="10"/>
  <c r="G188" i="10"/>
  <c r="G196" i="10"/>
  <c r="G15" i="10"/>
  <c r="G23" i="10"/>
  <c r="G31" i="10"/>
  <c r="G39" i="10"/>
  <c r="G47" i="10"/>
  <c r="G55" i="10"/>
  <c r="G63" i="10"/>
  <c r="G71" i="10"/>
  <c r="G79" i="10"/>
  <c r="G87" i="10"/>
  <c r="G95" i="10"/>
  <c r="G103" i="10"/>
  <c r="G111" i="10"/>
  <c r="G119" i="10"/>
  <c r="G127" i="10"/>
  <c r="G135" i="10"/>
  <c r="G143" i="10"/>
  <c r="G151" i="10"/>
  <c r="G159" i="10"/>
  <c r="G167" i="10"/>
  <c r="G175" i="10"/>
  <c r="G183" i="10"/>
  <c r="G191" i="10"/>
  <c r="G199" i="10"/>
  <c r="G207" i="10"/>
  <c r="G215" i="10"/>
  <c r="G223" i="10"/>
  <c r="G231" i="10"/>
  <c r="G239" i="10"/>
  <c r="G247" i="10"/>
  <c r="G255" i="10"/>
  <c r="G263" i="10"/>
  <c r="G271" i="10"/>
  <c r="G279" i="10"/>
  <c r="G287" i="10"/>
  <c r="G295" i="10"/>
  <c r="G303" i="10"/>
  <c r="G311" i="10"/>
  <c r="G319" i="10"/>
  <c r="G327" i="10"/>
  <c r="G335" i="10"/>
  <c r="G343" i="10"/>
  <c r="G351" i="10"/>
  <c r="G359" i="10"/>
  <c r="G367" i="10"/>
  <c r="G16" i="10"/>
  <c r="G24" i="10"/>
  <c r="G32" i="10"/>
  <c r="G40" i="10"/>
  <c r="G48" i="10"/>
  <c r="G56" i="10"/>
  <c r="G64" i="10"/>
  <c r="G72" i="10"/>
  <c r="G80" i="10"/>
  <c r="G88" i="10"/>
  <c r="G96" i="10"/>
  <c r="G104" i="10"/>
  <c r="G112" i="10"/>
  <c r="G120" i="10"/>
  <c r="G128" i="10"/>
  <c r="G136" i="10"/>
  <c r="G144" i="10"/>
  <c r="G152" i="10"/>
  <c r="G160" i="10"/>
  <c r="G168" i="10"/>
  <c r="G176" i="10"/>
  <c r="G184" i="10"/>
  <c r="G192" i="10"/>
  <c r="G200" i="10"/>
  <c r="G208" i="10"/>
  <c r="G366" i="10"/>
  <c r="G350" i="10"/>
  <c r="G334" i="10"/>
  <c r="G318" i="10"/>
  <c r="G302" i="10"/>
  <c r="G286" i="10"/>
  <c r="G270" i="10"/>
  <c r="G254" i="10"/>
  <c r="G238" i="10"/>
  <c r="G222" i="10"/>
  <c r="G205" i="10"/>
  <c r="G173" i="10"/>
  <c r="G141" i="10"/>
  <c r="G109" i="10"/>
  <c r="G77" i="10"/>
  <c r="G45" i="10"/>
  <c r="G13" i="10"/>
  <c r="P36" i="4"/>
  <c r="P70" i="4"/>
  <c r="P104" i="4"/>
  <c r="E106" i="4"/>
  <c r="F106" i="4"/>
  <c r="G106" i="4"/>
  <c r="H106" i="4"/>
  <c r="I106" i="4"/>
  <c r="J106" i="4"/>
  <c r="K106" i="4"/>
  <c r="L106" i="4"/>
  <c r="M106" i="4"/>
  <c r="N106" i="4"/>
  <c r="O106" i="4"/>
  <c r="D106" i="4"/>
  <c r="H21" i="16" l="1"/>
  <c r="I21" i="16" s="1"/>
  <c r="J21" i="16" s="1"/>
  <c r="F22" i="16" s="1"/>
  <c r="P106" i="4"/>
  <c r="L95" i="14"/>
  <c r="H13" i="10"/>
  <c r="I13" i="10" s="1"/>
  <c r="J13" i="10" s="1"/>
  <c r="F14" i="10" s="1"/>
  <c r="C24" i="6"/>
  <c r="A20" i="5"/>
  <c r="A21" i="5" s="1"/>
  <c r="A22" i="5" s="1"/>
  <c r="A23" i="5" s="1"/>
  <c r="A24" i="5" s="1"/>
  <c r="A25" i="5" s="1"/>
  <c r="A26" i="5" s="1"/>
  <c r="A27" i="5" s="1"/>
  <c r="A28" i="5" s="1"/>
  <c r="K108" i="4"/>
  <c r="J108" i="4"/>
  <c r="I108" i="4"/>
  <c r="P103" i="4"/>
  <c r="P102" i="4"/>
  <c r="P101" i="4"/>
  <c r="A101" i="4"/>
  <c r="A102" i="4" s="1"/>
  <c r="A103" i="4" s="1"/>
  <c r="A104" i="4" s="1"/>
  <c r="P100" i="4"/>
  <c r="N108" i="4"/>
  <c r="L108" i="4"/>
  <c r="F108" i="4"/>
  <c r="P69" i="4"/>
  <c r="P68" i="4"/>
  <c r="P67" i="4"/>
  <c r="P66" i="4"/>
  <c r="P65" i="4"/>
  <c r="P64" i="4"/>
  <c r="P63" i="4"/>
  <c r="P62" i="4"/>
  <c r="P61" i="4"/>
  <c r="P60" i="4"/>
  <c r="P59" i="4"/>
  <c r="P58" i="4"/>
  <c r="P57" i="4"/>
  <c r="P56" i="4"/>
  <c r="P55" i="4"/>
  <c r="P54" i="4"/>
  <c r="P53" i="4"/>
  <c r="P52" i="4"/>
  <c r="A52" i="4"/>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P51" i="4"/>
  <c r="O108" i="4"/>
  <c r="M108" i="4"/>
  <c r="H108" i="4"/>
  <c r="G108" i="4"/>
  <c r="E108" i="4"/>
  <c r="P35" i="4"/>
  <c r="P34" i="4"/>
  <c r="P33" i="4"/>
  <c r="P32" i="4"/>
  <c r="P31" i="4"/>
  <c r="P30" i="4"/>
  <c r="P29" i="4"/>
  <c r="P28" i="4"/>
  <c r="P27" i="4"/>
  <c r="P26" i="4"/>
  <c r="P25" i="4"/>
  <c r="P24" i="4"/>
  <c r="P23" i="4"/>
  <c r="P22" i="4"/>
  <c r="P21" i="4"/>
  <c r="P20" i="4"/>
  <c r="P19" i="4"/>
  <c r="P18" i="4"/>
  <c r="A18" i="4"/>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P17" i="4"/>
  <c r="D28" i="6" l="1"/>
  <c r="D40" i="6" s="1"/>
  <c r="D29" i="6"/>
  <c r="D30" i="6"/>
  <c r="H22" i="16"/>
  <c r="I22" i="16" s="1"/>
  <c r="J22" i="16" s="1"/>
  <c r="F23" i="16" s="1"/>
  <c r="D38" i="6"/>
  <c r="D39" i="6"/>
  <c r="D33" i="6"/>
  <c r="D34" i="6"/>
  <c r="D31" i="6"/>
  <c r="D32" i="6"/>
  <c r="D35" i="6"/>
  <c r="D37" i="6"/>
  <c r="H14" i="10"/>
  <c r="I14" i="10" s="1"/>
  <c r="J14" i="10" s="1"/>
  <c r="F15" i="10" s="1"/>
  <c r="H15" i="10" s="1"/>
  <c r="I15" i="10" s="1"/>
  <c r="J15" i="10" s="1"/>
  <c r="F16" i="10" s="1"/>
  <c r="D36" i="6"/>
  <c r="P108" i="4"/>
  <c r="H23" i="16" l="1"/>
  <c r="I23" i="16" s="1"/>
  <c r="J23" i="16" s="1"/>
  <c r="F24" i="16" s="1"/>
  <c r="H16" i="10"/>
  <c r="I16" i="10" s="1"/>
  <c r="J16" i="10" s="1"/>
  <c r="F17" i="10" s="1"/>
  <c r="H24" i="16" l="1"/>
  <c r="I24" i="16" s="1"/>
  <c r="J24" i="16" s="1"/>
  <c r="F25" i="16" s="1"/>
  <c r="H17" i="10"/>
  <c r="I17" i="10" s="1"/>
  <c r="J17" i="10" s="1"/>
  <c r="F18" i="10" s="1"/>
  <c r="H25" i="16" l="1"/>
  <c r="I25" i="16" s="1"/>
  <c r="J25" i="16" s="1"/>
  <c r="F26" i="16" s="1"/>
  <c r="H18" i="10"/>
  <c r="I18" i="10" s="1"/>
  <c r="J18" i="10" s="1"/>
  <c r="F19" i="10" s="1"/>
  <c r="H26" i="16" l="1"/>
  <c r="I26" i="16" s="1"/>
  <c r="J26" i="16" s="1"/>
  <c r="F27" i="16" s="1"/>
  <c r="H19" i="10"/>
  <c r="I19" i="10" s="1"/>
  <c r="J19" i="10" s="1"/>
  <c r="F20" i="10" s="1"/>
  <c r="H27" i="16" l="1"/>
  <c r="I27" i="16" s="1"/>
  <c r="J27" i="16" s="1"/>
  <c r="F28" i="16" s="1"/>
  <c r="H20" i="10"/>
  <c r="I20" i="10" s="1"/>
  <c r="J20" i="10" s="1"/>
  <c r="F21" i="10" s="1"/>
  <c r="H28" i="16" l="1"/>
  <c r="I28" i="16" s="1"/>
  <c r="J28" i="16" s="1"/>
  <c r="F29" i="16" s="1"/>
  <c r="H21" i="10"/>
  <c r="I21" i="10" s="1"/>
  <c r="J21" i="10" s="1"/>
  <c r="F22" i="10" s="1"/>
  <c r="H29" i="16" l="1"/>
  <c r="I29" i="16" s="1"/>
  <c r="J29" i="16" s="1"/>
  <c r="F30" i="16" s="1"/>
  <c r="H22" i="10"/>
  <c r="I22" i="10" s="1"/>
  <c r="J22" i="10" s="1"/>
  <c r="F23" i="10" s="1"/>
  <c r="H30" i="16" l="1"/>
  <c r="I30" i="16" s="1"/>
  <c r="J30" i="16" s="1"/>
  <c r="F31" i="16" s="1"/>
  <c r="H23" i="10"/>
  <c r="I23" i="10" s="1"/>
  <c r="J23" i="10" s="1"/>
  <c r="F24" i="10" s="1"/>
  <c r="H31" i="16" l="1"/>
  <c r="I31" i="16" s="1"/>
  <c r="J31" i="16"/>
  <c r="F32" i="16" s="1"/>
  <c r="H24" i="10"/>
  <c r="I24" i="10" s="1"/>
  <c r="J24" i="10" s="1"/>
  <c r="F25" i="10" s="1"/>
  <c r="H32" i="16" l="1"/>
  <c r="I32" i="16" s="1"/>
  <c r="J32" i="16" s="1"/>
  <c r="F33" i="16" s="1"/>
  <c r="H25" i="10"/>
  <c r="I25" i="10" s="1"/>
  <c r="J25" i="10" s="1"/>
  <c r="F26" i="10" s="1"/>
  <c r="H33" i="16" l="1"/>
  <c r="I33" i="16" s="1"/>
  <c r="J33" i="16" s="1"/>
  <c r="F34" i="16" s="1"/>
  <c r="H26" i="10"/>
  <c r="I26" i="10" s="1"/>
  <c r="J26" i="10" s="1"/>
  <c r="F27" i="10" s="1"/>
  <c r="H34" i="16" l="1"/>
  <c r="I34" i="16" s="1"/>
  <c r="J34" i="16" s="1"/>
  <c r="F35" i="16" s="1"/>
  <c r="H27" i="10"/>
  <c r="I27" i="10" s="1"/>
  <c r="J27" i="10" s="1"/>
  <c r="F28" i="10" s="1"/>
  <c r="H35" i="16" l="1"/>
  <c r="I35" i="16" s="1"/>
  <c r="J35" i="16"/>
  <c r="F36" i="16" s="1"/>
  <c r="H28" i="10"/>
  <c r="I28" i="10" s="1"/>
  <c r="J28" i="10" s="1"/>
  <c r="F29" i="10" s="1"/>
  <c r="H36" i="16" l="1"/>
  <c r="I36" i="16" s="1"/>
  <c r="J36" i="16" s="1"/>
  <c r="F37" i="16" s="1"/>
  <c r="H29" i="10"/>
  <c r="I29" i="10" s="1"/>
  <c r="J29" i="10" s="1"/>
  <c r="F30" i="10" s="1"/>
  <c r="H37" i="16" l="1"/>
  <c r="I37" i="16" s="1"/>
  <c r="J37" i="16"/>
  <c r="F38" i="16" s="1"/>
  <c r="H30" i="10"/>
  <c r="I30" i="10" s="1"/>
  <c r="J30" i="10" s="1"/>
  <c r="F31" i="10" s="1"/>
  <c r="H38" i="16" l="1"/>
  <c r="I38" i="16" s="1"/>
  <c r="J38" i="16" s="1"/>
  <c r="F39" i="16" s="1"/>
  <c r="H31" i="10"/>
  <c r="I31" i="10" s="1"/>
  <c r="J31" i="10" s="1"/>
  <c r="F32" i="10" s="1"/>
  <c r="H39" i="16" l="1"/>
  <c r="I39" i="16" s="1"/>
  <c r="J39" i="16"/>
  <c r="F40" i="16" s="1"/>
  <c r="H32" i="10"/>
  <c r="I32" i="10" s="1"/>
  <c r="J32" i="10" s="1"/>
  <c r="F33" i="10" s="1"/>
  <c r="H40" i="16" l="1"/>
  <c r="I40" i="16" s="1"/>
  <c r="J40" i="16" s="1"/>
  <c r="F41" i="16" s="1"/>
  <c r="H33" i="10"/>
  <c r="I33" i="10" s="1"/>
  <c r="J33" i="10" s="1"/>
  <c r="F34" i="10" s="1"/>
  <c r="H41" i="16" l="1"/>
  <c r="I41" i="16" s="1"/>
  <c r="J41" i="16" s="1"/>
  <c r="F42" i="16" s="1"/>
  <c r="H34" i="10"/>
  <c r="I34" i="10" s="1"/>
  <c r="J34" i="10" s="1"/>
  <c r="F35" i="10" s="1"/>
  <c r="H42" i="16" l="1"/>
  <c r="I42" i="16" s="1"/>
  <c r="J42" i="16" s="1"/>
  <c r="F43" i="16" s="1"/>
  <c r="H35" i="10"/>
  <c r="I35" i="10" s="1"/>
  <c r="J35" i="10" s="1"/>
  <c r="F36" i="10" s="1"/>
  <c r="H43" i="16" l="1"/>
  <c r="I43" i="16" s="1"/>
  <c r="J43" i="16" s="1"/>
  <c r="F44" i="16" s="1"/>
  <c r="H36" i="10"/>
  <c r="I36" i="10" s="1"/>
  <c r="J36" i="10" s="1"/>
  <c r="F37" i="10" s="1"/>
  <c r="H44" i="16" l="1"/>
  <c r="I44" i="16" s="1"/>
  <c r="J44" i="16"/>
  <c r="F45" i="16" s="1"/>
  <c r="H37" i="10"/>
  <c r="I37" i="10" s="1"/>
  <c r="J37" i="10" s="1"/>
  <c r="F38" i="10" s="1"/>
  <c r="H45" i="16" l="1"/>
  <c r="I45" i="16" s="1"/>
  <c r="J45" i="16" s="1"/>
  <c r="F46" i="16" s="1"/>
  <c r="H38" i="10"/>
  <c r="I38" i="10" s="1"/>
  <c r="J38" i="10" s="1"/>
  <c r="F39" i="10" s="1"/>
  <c r="H46" i="16" l="1"/>
  <c r="I46" i="16" s="1"/>
  <c r="J46" i="16"/>
  <c r="F47" i="16" s="1"/>
  <c r="H39" i="10"/>
  <c r="I39" i="10" s="1"/>
  <c r="J39" i="10" s="1"/>
  <c r="F40" i="10" s="1"/>
  <c r="H47" i="16" l="1"/>
  <c r="I47" i="16" s="1"/>
  <c r="J47" i="16"/>
  <c r="F48" i="16" s="1"/>
  <c r="H40" i="10"/>
  <c r="I40" i="10" s="1"/>
  <c r="J40" i="10" s="1"/>
  <c r="F41" i="10" s="1"/>
  <c r="H48" i="16" l="1"/>
  <c r="I48" i="16" s="1"/>
  <c r="J48" i="16" s="1"/>
  <c r="F49" i="16" s="1"/>
  <c r="H41" i="10"/>
  <c r="I41" i="10" s="1"/>
  <c r="J41" i="10" s="1"/>
  <c r="F42" i="10" s="1"/>
  <c r="H49" i="16" l="1"/>
  <c r="I49" i="16" s="1"/>
  <c r="J49" i="16" s="1"/>
  <c r="F50" i="16" s="1"/>
  <c r="H42" i="10"/>
  <c r="I42" i="10" s="1"/>
  <c r="J42" i="10" s="1"/>
  <c r="F43" i="10" s="1"/>
  <c r="H50" i="16" l="1"/>
  <c r="I50" i="16" s="1"/>
  <c r="J50" i="16" s="1"/>
  <c r="F51" i="16" s="1"/>
  <c r="H43" i="10"/>
  <c r="I43" i="10" s="1"/>
  <c r="J43" i="10" s="1"/>
  <c r="F44" i="10" s="1"/>
  <c r="H51" i="16" l="1"/>
  <c r="I51" i="16" s="1"/>
  <c r="J51" i="16" s="1"/>
  <c r="F52" i="16" s="1"/>
  <c r="H44" i="10"/>
  <c r="I44" i="10" s="1"/>
  <c r="J44" i="10" s="1"/>
  <c r="F45" i="10" s="1"/>
  <c r="H52" i="16" l="1"/>
  <c r="I52" i="16" s="1"/>
  <c r="J52" i="16" s="1"/>
  <c r="F53" i="16" s="1"/>
  <c r="H45" i="10"/>
  <c r="I45" i="10" s="1"/>
  <c r="J45" i="10" s="1"/>
  <c r="F46" i="10" s="1"/>
  <c r="H53" i="16" l="1"/>
  <c r="I53" i="16" s="1"/>
  <c r="J53" i="16"/>
  <c r="F54" i="16" s="1"/>
  <c r="H46" i="10"/>
  <c r="I46" i="10" s="1"/>
  <c r="J46" i="10" s="1"/>
  <c r="F47" i="10" s="1"/>
  <c r="H54" i="16" l="1"/>
  <c r="I54" i="16" s="1"/>
  <c r="J54" i="16" s="1"/>
  <c r="F55" i="16" s="1"/>
  <c r="H47" i="10"/>
  <c r="I47" i="10" s="1"/>
  <c r="J47" i="10" s="1"/>
  <c r="F48" i="10" s="1"/>
  <c r="H55" i="16" l="1"/>
  <c r="I55" i="16" s="1"/>
  <c r="J55" i="16" s="1"/>
  <c r="F56" i="16" s="1"/>
  <c r="H48" i="10"/>
  <c r="I48" i="10" s="1"/>
  <c r="J48" i="10" s="1"/>
  <c r="F49" i="10" s="1"/>
  <c r="H56" i="16" l="1"/>
  <c r="I56" i="16" s="1"/>
  <c r="J56" i="16" s="1"/>
  <c r="F57" i="16" s="1"/>
  <c r="H49" i="10"/>
  <c r="I49" i="10" s="1"/>
  <c r="J49" i="10" s="1"/>
  <c r="F50" i="10" s="1"/>
  <c r="H57" i="16" l="1"/>
  <c r="I57" i="16" s="1"/>
  <c r="J57" i="16" s="1"/>
  <c r="F58" i="16" s="1"/>
  <c r="H50" i="10"/>
  <c r="I50" i="10" s="1"/>
  <c r="J50" i="10" s="1"/>
  <c r="F51" i="10" s="1"/>
  <c r="H58" i="16" l="1"/>
  <c r="I58" i="16" s="1"/>
  <c r="J58" i="16" s="1"/>
  <c r="F59" i="16" s="1"/>
  <c r="H51" i="10"/>
  <c r="I51" i="10" s="1"/>
  <c r="J51" i="10" s="1"/>
  <c r="F52" i="10" s="1"/>
  <c r="H59" i="16" l="1"/>
  <c r="I59" i="16" s="1"/>
  <c r="J59" i="16" s="1"/>
  <c r="F60" i="16" s="1"/>
  <c r="H52" i="10"/>
  <c r="I52" i="10" s="1"/>
  <c r="J52" i="10" s="1"/>
  <c r="F53" i="10" s="1"/>
  <c r="H60" i="16" l="1"/>
  <c r="I60" i="16" s="1"/>
  <c r="J60" i="16"/>
  <c r="F61" i="16" s="1"/>
  <c r="H53" i="10"/>
  <c r="I53" i="10" s="1"/>
  <c r="J53" i="10" s="1"/>
  <c r="F54" i="10" s="1"/>
  <c r="H61" i="16" l="1"/>
  <c r="I61" i="16" s="1"/>
  <c r="J61" i="16" s="1"/>
  <c r="F62" i="16" s="1"/>
  <c r="H54" i="10"/>
  <c r="I54" i="10" s="1"/>
  <c r="J54" i="10" s="1"/>
  <c r="F55" i="10" s="1"/>
  <c r="H62" i="16" l="1"/>
  <c r="I62" i="16" s="1"/>
  <c r="J62" i="16" s="1"/>
  <c r="F63" i="16" s="1"/>
  <c r="H55" i="10"/>
  <c r="I55" i="10" s="1"/>
  <c r="J55" i="10" s="1"/>
  <c r="F56" i="10" s="1"/>
  <c r="H63" i="16" l="1"/>
  <c r="I63" i="16" s="1"/>
  <c r="J63" i="16"/>
  <c r="F64" i="16" s="1"/>
  <c r="H56" i="10"/>
  <c r="I56" i="10" s="1"/>
  <c r="J56" i="10" s="1"/>
  <c r="F57" i="10" s="1"/>
  <c r="H64" i="16" l="1"/>
  <c r="I64" i="16" s="1"/>
  <c r="J64" i="16" s="1"/>
  <c r="F65" i="16" s="1"/>
  <c r="H57" i="10"/>
  <c r="I57" i="10" s="1"/>
  <c r="J57" i="10" s="1"/>
  <c r="F58" i="10" s="1"/>
  <c r="H65" i="16" l="1"/>
  <c r="I65" i="16" s="1"/>
  <c r="J65" i="16" s="1"/>
  <c r="F66" i="16" s="1"/>
  <c r="H58" i="10"/>
  <c r="I58" i="10" s="1"/>
  <c r="J58" i="10" s="1"/>
  <c r="F59" i="10" s="1"/>
  <c r="H66" i="16" l="1"/>
  <c r="I66" i="16" s="1"/>
  <c r="J66" i="16" s="1"/>
  <c r="F67" i="16" s="1"/>
  <c r="H59" i="10"/>
  <c r="I59" i="10" s="1"/>
  <c r="J59" i="10" s="1"/>
  <c r="F60" i="10" s="1"/>
  <c r="H67" i="16" l="1"/>
  <c r="I67" i="16" s="1"/>
  <c r="J67" i="16" s="1"/>
  <c r="F68" i="16" s="1"/>
  <c r="H60" i="10"/>
  <c r="I60" i="10" s="1"/>
  <c r="J60" i="10" s="1"/>
  <c r="F61" i="10" s="1"/>
  <c r="H68" i="16" l="1"/>
  <c r="I68" i="16" s="1"/>
  <c r="J68" i="16" s="1"/>
  <c r="F69" i="16" s="1"/>
  <c r="H61" i="10"/>
  <c r="I61" i="10" s="1"/>
  <c r="J61" i="10" s="1"/>
  <c r="F62" i="10" s="1"/>
  <c r="H69" i="16" l="1"/>
  <c r="I69" i="16" s="1"/>
  <c r="J69" i="16" s="1"/>
  <c r="F70" i="16" s="1"/>
  <c r="H62" i="10"/>
  <c r="I62" i="10" s="1"/>
  <c r="J62" i="10" s="1"/>
  <c r="F63" i="10" s="1"/>
  <c r="H70" i="16" l="1"/>
  <c r="I70" i="16" s="1"/>
  <c r="J70" i="16"/>
  <c r="F71" i="16" s="1"/>
  <c r="H63" i="10"/>
  <c r="I63" i="10" s="1"/>
  <c r="J63" i="10" s="1"/>
  <c r="F64" i="10" s="1"/>
  <c r="H71" i="16" l="1"/>
  <c r="I71" i="16" s="1"/>
  <c r="J71" i="16" s="1"/>
  <c r="F72" i="16" s="1"/>
  <c r="H64" i="10"/>
  <c r="I64" i="10" s="1"/>
  <c r="J64" i="10" s="1"/>
  <c r="F65" i="10" s="1"/>
  <c r="H72" i="16" l="1"/>
  <c r="I72" i="16" s="1"/>
  <c r="J72" i="16" s="1"/>
  <c r="F73" i="16" s="1"/>
  <c r="H65" i="10"/>
  <c r="I65" i="10" s="1"/>
  <c r="J65" i="10" s="1"/>
  <c r="F66" i="10" s="1"/>
  <c r="H73" i="16" l="1"/>
  <c r="I73" i="16" s="1"/>
  <c r="J73" i="16" s="1"/>
  <c r="F74" i="16" s="1"/>
  <c r="H66" i="10"/>
  <c r="I66" i="10" s="1"/>
  <c r="J66" i="10" s="1"/>
  <c r="F67" i="10" s="1"/>
  <c r="H74" i="16" l="1"/>
  <c r="I74" i="16" s="1"/>
  <c r="J74" i="16" s="1"/>
  <c r="F75" i="16" s="1"/>
  <c r="H67" i="10"/>
  <c r="I67" i="10" s="1"/>
  <c r="J67" i="10" s="1"/>
  <c r="F68" i="10" s="1"/>
  <c r="H75" i="16" l="1"/>
  <c r="I75" i="16" s="1"/>
  <c r="J75" i="16" s="1"/>
  <c r="F76" i="16" s="1"/>
  <c r="H68" i="10"/>
  <c r="I68" i="10" s="1"/>
  <c r="J68" i="10" s="1"/>
  <c r="F69" i="10" s="1"/>
  <c r="H76" i="16" l="1"/>
  <c r="I76" i="16" s="1"/>
  <c r="J76" i="16" s="1"/>
  <c r="F77" i="16" s="1"/>
  <c r="H69" i="10"/>
  <c r="I69" i="10" s="1"/>
  <c r="J69" i="10" s="1"/>
  <c r="F70" i="10" s="1"/>
  <c r="H77" i="16" l="1"/>
  <c r="I77" i="16" s="1"/>
  <c r="J77" i="16" s="1"/>
  <c r="F78" i="16" s="1"/>
  <c r="H70" i="10"/>
  <c r="I70" i="10" s="1"/>
  <c r="J70" i="10" s="1"/>
  <c r="F71" i="10" s="1"/>
  <c r="H78" i="16" l="1"/>
  <c r="I78" i="16" s="1"/>
  <c r="J78" i="16"/>
  <c r="F79" i="16" s="1"/>
  <c r="H71" i="10"/>
  <c r="I71" i="10" s="1"/>
  <c r="J71" i="10" s="1"/>
  <c r="F72" i="10" s="1"/>
  <c r="H79" i="16" l="1"/>
  <c r="I79" i="16" s="1"/>
  <c r="J79" i="16" s="1"/>
  <c r="F80" i="16" s="1"/>
  <c r="H72" i="10"/>
  <c r="I72" i="10" s="1"/>
  <c r="J72" i="10" s="1"/>
  <c r="F73" i="10" s="1"/>
  <c r="H80" i="16" l="1"/>
  <c r="I80" i="16" s="1"/>
  <c r="J80" i="16" s="1"/>
  <c r="F81" i="16" s="1"/>
  <c r="H73" i="10"/>
  <c r="I73" i="10" s="1"/>
  <c r="J73" i="10" s="1"/>
  <c r="F74" i="10" s="1"/>
  <c r="H81" i="16" l="1"/>
  <c r="I81" i="16" s="1"/>
  <c r="J81" i="16" s="1"/>
  <c r="F82" i="16" s="1"/>
  <c r="H74" i="10"/>
  <c r="I74" i="10" s="1"/>
  <c r="J74" i="10" s="1"/>
  <c r="F75" i="10" s="1"/>
  <c r="H82" i="16" l="1"/>
  <c r="I82" i="16" s="1"/>
  <c r="J82" i="16" s="1"/>
  <c r="F83" i="16" s="1"/>
  <c r="H75" i="10"/>
  <c r="I75" i="10" s="1"/>
  <c r="J75" i="10" s="1"/>
  <c r="F76" i="10" s="1"/>
  <c r="H83" i="16" l="1"/>
  <c r="I83" i="16" s="1"/>
  <c r="J83" i="16" s="1"/>
  <c r="F84" i="16" s="1"/>
  <c r="H76" i="10"/>
  <c r="I76" i="10" s="1"/>
  <c r="J76" i="10" s="1"/>
  <c r="F77" i="10" s="1"/>
  <c r="H84" i="16" l="1"/>
  <c r="I84" i="16" s="1"/>
  <c r="J84" i="16" s="1"/>
  <c r="F85" i="16" s="1"/>
  <c r="H77" i="10"/>
  <c r="I77" i="10" s="1"/>
  <c r="J77" i="10" s="1"/>
  <c r="F78" i="10" s="1"/>
  <c r="H85" i="16" l="1"/>
  <c r="I85" i="16" s="1"/>
  <c r="J85" i="16" s="1"/>
  <c r="F86" i="16" s="1"/>
  <c r="H78" i="10"/>
  <c r="I78" i="10" s="1"/>
  <c r="J78" i="10" s="1"/>
  <c r="F79" i="10" s="1"/>
  <c r="H86" i="16" l="1"/>
  <c r="I86" i="16" s="1"/>
  <c r="J86" i="16" s="1"/>
  <c r="F87" i="16" s="1"/>
  <c r="H79" i="10"/>
  <c r="I79" i="10" s="1"/>
  <c r="J79" i="10" s="1"/>
  <c r="F80" i="10" s="1"/>
  <c r="H87" i="16" l="1"/>
  <c r="I87" i="16" s="1"/>
  <c r="J87" i="16"/>
  <c r="F88" i="16" s="1"/>
  <c r="H80" i="10"/>
  <c r="I80" i="10" s="1"/>
  <c r="J80" i="10" s="1"/>
  <c r="F81" i="10" s="1"/>
  <c r="H88" i="16" l="1"/>
  <c r="I88" i="16" s="1"/>
  <c r="J88" i="16" s="1"/>
  <c r="F89" i="16" s="1"/>
  <c r="H81" i="10"/>
  <c r="I81" i="10" s="1"/>
  <c r="J81" i="10" s="1"/>
  <c r="F82" i="10" s="1"/>
  <c r="H89" i="16" l="1"/>
  <c r="I89" i="16" s="1"/>
  <c r="J89" i="16" s="1"/>
  <c r="F90" i="16" s="1"/>
  <c r="H82" i="10"/>
  <c r="I82" i="10" s="1"/>
  <c r="J82" i="10" s="1"/>
  <c r="F83" i="10" s="1"/>
  <c r="H90" i="16" l="1"/>
  <c r="I90" i="16" s="1"/>
  <c r="J90" i="16" s="1"/>
  <c r="F91" i="16" s="1"/>
  <c r="H83" i="10"/>
  <c r="I83" i="10" s="1"/>
  <c r="J83" i="10" s="1"/>
  <c r="F84" i="10" s="1"/>
  <c r="H91" i="16" l="1"/>
  <c r="I91" i="16" s="1"/>
  <c r="J91" i="16" s="1"/>
  <c r="F92" i="16" s="1"/>
  <c r="H84" i="10"/>
  <c r="I84" i="10" s="1"/>
  <c r="J84" i="10" s="1"/>
  <c r="F85" i="10" s="1"/>
  <c r="H92" i="16" l="1"/>
  <c r="I92" i="16" s="1"/>
  <c r="J92" i="16" s="1"/>
  <c r="F93" i="16" s="1"/>
  <c r="H85" i="10"/>
  <c r="I85" i="10" s="1"/>
  <c r="J85" i="10" s="1"/>
  <c r="F86" i="10" s="1"/>
  <c r="H93" i="16" l="1"/>
  <c r="I93" i="16" s="1"/>
  <c r="J93" i="16" s="1"/>
  <c r="F94" i="16" s="1"/>
  <c r="H86" i="10"/>
  <c r="I86" i="10" s="1"/>
  <c r="J86" i="10" s="1"/>
  <c r="F87" i="10" s="1"/>
  <c r="H94" i="16" l="1"/>
  <c r="I94" i="16" s="1"/>
  <c r="J94" i="16"/>
  <c r="F95" i="16" s="1"/>
  <c r="H87" i="10"/>
  <c r="I87" i="10" s="1"/>
  <c r="J87" i="10" s="1"/>
  <c r="F88" i="10" s="1"/>
  <c r="H95" i="16" l="1"/>
  <c r="I95" i="16" s="1"/>
  <c r="J95" i="16"/>
  <c r="F96" i="16" s="1"/>
  <c r="H88" i="10"/>
  <c r="I88" i="10" s="1"/>
  <c r="J88" i="10" s="1"/>
  <c r="F89" i="10" s="1"/>
  <c r="H96" i="16" l="1"/>
  <c r="I96" i="16" s="1"/>
  <c r="J96" i="16" s="1"/>
  <c r="F97" i="16" s="1"/>
  <c r="H89" i="10"/>
  <c r="I89" i="10" s="1"/>
  <c r="J89" i="10" s="1"/>
  <c r="F90" i="10" s="1"/>
  <c r="H97" i="16" l="1"/>
  <c r="I97" i="16" s="1"/>
  <c r="J97" i="16" s="1"/>
  <c r="F98" i="16" s="1"/>
  <c r="H90" i="10"/>
  <c r="I90" i="10" s="1"/>
  <c r="J90" i="10" s="1"/>
  <c r="F91" i="10" s="1"/>
  <c r="H98" i="16" l="1"/>
  <c r="I98" i="16" s="1"/>
  <c r="J98" i="16" s="1"/>
  <c r="F99" i="16" s="1"/>
  <c r="H91" i="10"/>
  <c r="I91" i="10" s="1"/>
  <c r="J91" i="10" s="1"/>
  <c r="F92" i="10" s="1"/>
  <c r="H99" i="16" l="1"/>
  <c r="I99" i="16" s="1"/>
  <c r="J99" i="16" s="1"/>
  <c r="F100" i="16" s="1"/>
  <c r="H92" i="10"/>
  <c r="I92" i="10" s="1"/>
  <c r="J92" i="10" s="1"/>
  <c r="F93" i="10" s="1"/>
  <c r="H100" i="16" l="1"/>
  <c r="I100" i="16" s="1"/>
  <c r="J100" i="16" s="1"/>
  <c r="F101" i="16" s="1"/>
  <c r="H93" i="10"/>
  <c r="I93" i="10" s="1"/>
  <c r="J93" i="10" s="1"/>
  <c r="F94" i="10" s="1"/>
  <c r="H101" i="16" l="1"/>
  <c r="I101" i="16" s="1"/>
  <c r="J101" i="16" s="1"/>
  <c r="F102" i="16" s="1"/>
  <c r="H94" i="10"/>
  <c r="I94" i="10" s="1"/>
  <c r="J94" i="10" s="1"/>
  <c r="F95" i="10" s="1"/>
  <c r="H102" i="16" l="1"/>
  <c r="I102" i="16" s="1"/>
  <c r="J102" i="16" s="1"/>
  <c r="F103" i="16" s="1"/>
  <c r="H95" i="10"/>
  <c r="I95" i="10" s="1"/>
  <c r="J95" i="10" s="1"/>
  <c r="F96" i="10" s="1"/>
  <c r="H103" i="16" l="1"/>
  <c r="I103" i="16" s="1"/>
  <c r="J103" i="16" s="1"/>
  <c r="F104" i="16" s="1"/>
  <c r="H96" i="10"/>
  <c r="I96" i="10" s="1"/>
  <c r="J96" i="10" s="1"/>
  <c r="F97" i="10" s="1"/>
  <c r="H104" i="16" l="1"/>
  <c r="I104" i="16" s="1"/>
  <c r="J104" i="16" s="1"/>
  <c r="F105" i="16" s="1"/>
  <c r="H97" i="10"/>
  <c r="I97" i="10" s="1"/>
  <c r="J97" i="10" s="1"/>
  <c r="F98" i="10" s="1"/>
  <c r="H105" i="16" l="1"/>
  <c r="I105" i="16" s="1"/>
  <c r="J105" i="16" s="1"/>
  <c r="F106" i="16" s="1"/>
  <c r="H98" i="10"/>
  <c r="I98" i="10" s="1"/>
  <c r="J98" i="10" s="1"/>
  <c r="F99" i="10" s="1"/>
  <c r="H106" i="16" l="1"/>
  <c r="I106" i="16" s="1"/>
  <c r="J106" i="16" s="1"/>
  <c r="F107" i="16" s="1"/>
  <c r="H99" i="10"/>
  <c r="I99" i="10" s="1"/>
  <c r="J99" i="10" s="1"/>
  <c r="F100" i="10" s="1"/>
  <c r="H107" i="16" l="1"/>
  <c r="I107" i="16" s="1"/>
  <c r="J107" i="16" s="1"/>
  <c r="F108" i="16" s="1"/>
  <c r="H100" i="10"/>
  <c r="I100" i="10" s="1"/>
  <c r="J100" i="10" s="1"/>
  <c r="F101" i="10" s="1"/>
  <c r="H108" i="16" l="1"/>
  <c r="I108" i="16" s="1"/>
  <c r="J108" i="16" s="1"/>
  <c r="F109" i="16" s="1"/>
  <c r="H101" i="10"/>
  <c r="I101" i="10" s="1"/>
  <c r="J101" i="10" s="1"/>
  <c r="F102" i="10" s="1"/>
  <c r="H109" i="16" l="1"/>
  <c r="I109" i="16" s="1"/>
  <c r="J109" i="16" s="1"/>
  <c r="F110" i="16" s="1"/>
  <c r="H102" i="10"/>
  <c r="I102" i="10" s="1"/>
  <c r="J102" i="10" s="1"/>
  <c r="F103" i="10" s="1"/>
  <c r="H110" i="16" l="1"/>
  <c r="I110" i="16" s="1"/>
  <c r="J110" i="16" s="1"/>
  <c r="F111" i="16" s="1"/>
  <c r="H103" i="10"/>
  <c r="I103" i="10" s="1"/>
  <c r="J103" i="10" s="1"/>
  <c r="F104" i="10" s="1"/>
  <c r="H111" i="16" l="1"/>
  <c r="I111" i="16" s="1"/>
  <c r="J111" i="16" s="1"/>
  <c r="F112" i="16" s="1"/>
  <c r="H104" i="10"/>
  <c r="I104" i="10" s="1"/>
  <c r="J104" i="10" s="1"/>
  <c r="F105" i="10" s="1"/>
  <c r="H112" i="16" l="1"/>
  <c r="I112" i="16" s="1"/>
  <c r="J112" i="16" s="1"/>
  <c r="F113" i="16" s="1"/>
  <c r="H105" i="10"/>
  <c r="I105" i="10" s="1"/>
  <c r="J105" i="10" s="1"/>
  <c r="F106" i="10" s="1"/>
  <c r="H113" i="16" l="1"/>
  <c r="I113" i="16" s="1"/>
  <c r="J113" i="16" s="1"/>
  <c r="F114" i="16" s="1"/>
  <c r="H106" i="10"/>
  <c r="I106" i="10" s="1"/>
  <c r="J106" i="10" s="1"/>
  <c r="F107" i="10" s="1"/>
  <c r="H114" i="16" l="1"/>
  <c r="I114" i="16" s="1"/>
  <c r="J114" i="16" s="1"/>
  <c r="F115" i="16" s="1"/>
  <c r="H107" i="10"/>
  <c r="I107" i="10" s="1"/>
  <c r="J107" i="10" s="1"/>
  <c r="F108" i="10" s="1"/>
  <c r="H115" i="16" l="1"/>
  <c r="I115" i="16" s="1"/>
  <c r="J115" i="16" s="1"/>
  <c r="F116" i="16" s="1"/>
  <c r="H108" i="10"/>
  <c r="I108" i="10" s="1"/>
  <c r="J108" i="10" s="1"/>
  <c r="F109" i="10" s="1"/>
  <c r="H116" i="16" l="1"/>
  <c r="I116" i="16" s="1"/>
  <c r="J116" i="16" s="1"/>
  <c r="F117" i="16" s="1"/>
  <c r="H109" i="10"/>
  <c r="I109" i="10" s="1"/>
  <c r="J109" i="10" s="1"/>
  <c r="F110" i="10" s="1"/>
  <c r="H117" i="16" l="1"/>
  <c r="I117" i="16" s="1"/>
  <c r="J117" i="16" s="1"/>
  <c r="F118" i="16" s="1"/>
  <c r="H110" i="10"/>
  <c r="I110" i="10" s="1"/>
  <c r="J110" i="10" s="1"/>
  <c r="F111" i="10" s="1"/>
  <c r="H118" i="16" l="1"/>
  <c r="I118" i="16" s="1"/>
  <c r="J118" i="16" s="1"/>
  <c r="F119" i="16" s="1"/>
  <c r="H111" i="10"/>
  <c r="I111" i="10" s="1"/>
  <c r="J111" i="10" s="1"/>
  <c r="F112" i="10" s="1"/>
  <c r="H119" i="16" l="1"/>
  <c r="I119" i="16" s="1"/>
  <c r="J119" i="16" s="1"/>
  <c r="F120" i="16" s="1"/>
  <c r="H112" i="10"/>
  <c r="I112" i="10" s="1"/>
  <c r="J112" i="10" s="1"/>
  <c r="F113" i="10" s="1"/>
  <c r="H120" i="16" l="1"/>
  <c r="I120" i="16" s="1"/>
  <c r="J120" i="16" s="1"/>
  <c r="F121" i="16" s="1"/>
  <c r="H113" i="10"/>
  <c r="I113" i="10" s="1"/>
  <c r="J113" i="10" s="1"/>
  <c r="F114" i="10" s="1"/>
  <c r="H121" i="16" l="1"/>
  <c r="I121" i="16" s="1"/>
  <c r="J121" i="16" s="1"/>
  <c r="F122" i="16" s="1"/>
  <c r="H114" i="10"/>
  <c r="I114" i="10" s="1"/>
  <c r="J114" i="10" s="1"/>
  <c r="F115" i="10" s="1"/>
  <c r="H122" i="16" l="1"/>
  <c r="I122" i="16" s="1"/>
  <c r="J122" i="16" s="1"/>
  <c r="F123" i="16" s="1"/>
  <c r="H115" i="10"/>
  <c r="I115" i="10" s="1"/>
  <c r="J115" i="10" s="1"/>
  <c r="F116" i="10" s="1"/>
  <c r="H123" i="16" l="1"/>
  <c r="I123" i="16" s="1"/>
  <c r="J123" i="16" s="1"/>
  <c r="F124" i="16" s="1"/>
  <c r="H116" i="10"/>
  <c r="I116" i="10" s="1"/>
  <c r="J116" i="10" s="1"/>
  <c r="F117" i="10" s="1"/>
  <c r="H124" i="16" l="1"/>
  <c r="I124" i="16" s="1"/>
  <c r="J124" i="16"/>
  <c r="F125" i="16" s="1"/>
  <c r="H117" i="10"/>
  <c r="I117" i="10" s="1"/>
  <c r="J117" i="10" s="1"/>
  <c r="F118" i="10" s="1"/>
  <c r="H125" i="16" l="1"/>
  <c r="I125" i="16" s="1"/>
  <c r="J125" i="16" s="1"/>
  <c r="F126" i="16" s="1"/>
  <c r="H118" i="10"/>
  <c r="I118" i="10" s="1"/>
  <c r="J118" i="10" s="1"/>
  <c r="F119" i="10" s="1"/>
  <c r="H126" i="16" l="1"/>
  <c r="I126" i="16" s="1"/>
  <c r="J126" i="16" s="1"/>
  <c r="F127" i="16" s="1"/>
  <c r="H119" i="10"/>
  <c r="I119" i="10" s="1"/>
  <c r="J119" i="10" s="1"/>
  <c r="F120" i="10" s="1"/>
  <c r="H127" i="16" l="1"/>
  <c r="I127" i="16" s="1"/>
  <c r="J127" i="16" s="1"/>
  <c r="F128" i="16" s="1"/>
  <c r="H120" i="10"/>
  <c r="I120" i="10" s="1"/>
  <c r="J120" i="10" s="1"/>
  <c r="F121" i="10" s="1"/>
  <c r="H128" i="16" l="1"/>
  <c r="I128" i="16" s="1"/>
  <c r="J128" i="16"/>
  <c r="F129" i="16" s="1"/>
  <c r="H121" i="10"/>
  <c r="I121" i="10" s="1"/>
  <c r="J121" i="10" s="1"/>
  <c r="F122" i="10" s="1"/>
  <c r="H129" i="16" l="1"/>
  <c r="I129" i="16" s="1"/>
  <c r="J129" i="16" s="1"/>
  <c r="F130" i="16" s="1"/>
  <c r="H122" i="10"/>
  <c r="I122" i="10" s="1"/>
  <c r="J122" i="10" s="1"/>
  <c r="F123" i="10" s="1"/>
  <c r="H130" i="16" l="1"/>
  <c r="I130" i="16" s="1"/>
  <c r="J130" i="16" s="1"/>
  <c r="F131" i="16" s="1"/>
  <c r="H123" i="10"/>
  <c r="I123" i="10" s="1"/>
  <c r="J123" i="10" s="1"/>
  <c r="F124" i="10" s="1"/>
  <c r="H131" i="16" l="1"/>
  <c r="I131" i="16" s="1"/>
  <c r="J131" i="16"/>
  <c r="F132" i="16" s="1"/>
  <c r="H124" i="10"/>
  <c r="I124" i="10" s="1"/>
  <c r="J124" i="10" s="1"/>
  <c r="F125" i="10" s="1"/>
  <c r="H132" i="16" l="1"/>
  <c r="I132" i="16" s="1"/>
  <c r="J132" i="16" s="1"/>
  <c r="F133" i="16" s="1"/>
  <c r="H125" i="10"/>
  <c r="I125" i="10" s="1"/>
  <c r="J125" i="10" s="1"/>
  <c r="F126" i="10" s="1"/>
  <c r="H133" i="16" l="1"/>
  <c r="I133" i="16" s="1"/>
  <c r="J133" i="16" s="1"/>
  <c r="F134" i="16" s="1"/>
  <c r="H126" i="10"/>
  <c r="I126" i="10" s="1"/>
  <c r="J126" i="10" s="1"/>
  <c r="F127" i="10" s="1"/>
  <c r="H134" i="16" l="1"/>
  <c r="I134" i="16" s="1"/>
  <c r="J134" i="16" s="1"/>
  <c r="F135" i="16" s="1"/>
  <c r="H127" i="10"/>
  <c r="I127" i="10" s="1"/>
  <c r="J127" i="10" s="1"/>
  <c r="F128" i="10" s="1"/>
  <c r="H135" i="16" l="1"/>
  <c r="I135" i="16" s="1"/>
  <c r="J135" i="16" s="1"/>
  <c r="F136" i="16" s="1"/>
  <c r="H128" i="10"/>
  <c r="I128" i="10" s="1"/>
  <c r="J128" i="10" s="1"/>
  <c r="F129" i="10" s="1"/>
  <c r="H136" i="16" l="1"/>
  <c r="I136" i="16" s="1"/>
  <c r="J136" i="16" s="1"/>
  <c r="F137" i="16" s="1"/>
  <c r="H129" i="10"/>
  <c r="I129" i="10" s="1"/>
  <c r="J129" i="10" s="1"/>
  <c r="F130" i="10" s="1"/>
  <c r="H137" i="16" l="1"/>
  <c r="I137" i="16" s="1"/>
  <c r="J137" i="16"/>
  <c r="F138" i="16" s="1"/>
  <c r="H130" i="10"/>
  <c r="I130" i="10" s="1"/>
  <c r="J130" i="10" s="1"/>
  <c r="F131" i="10" s="1"/>
  <c r="H138" i="16" l="1"/>
  <c r="I138" i="16" s="1"/>
  <c r="J138" i="16" s="1"/>
  <c r="F139" i="16" s="1"/>
  <c r="H131" i="10"/>
  <c r="I131" i="10" s="1"/>
  <c r="J131" i="10" s="1"/>
  <c r="F132" i="10" s="1"/>
  <c r="H139" i="16" l="1"/>
  <c r="I139" i="16" s="1"/>
  <c r="J139" i="16"/>
  <c r="F140" i="16" s="1"/>
  <c r="H132" i="10"/>
  <c r="I132" i="10" s="1"/>
  <c r="J132" i="10" s="1"/>
  <c r="F133" i="10" s="1"/>
  <c r="H140" i="16" l="1"/>
  <c r="I140" i="16" s="1"/>
  <c r="J140" i="16"/>
  <c r="F141" i="16" s="1"/>
  <c r="H133" i="10"/>
  <c r="I133" i="10" s="1"/>
  <c r="J133" i="10" s="1"/>
  <c r="F134" i="10" s="1"/>
  <c r="H141" i="16" l="1"/>
  <c r="I141" i="16" s="1"/>
  <c r="J141" i="16" s="1"/>
  <c r="F142" i="16" s="1"/>
  <c r="H134" i="10"/>
  <c r="I134" i="10" s="1"/>
  <c r="J134" i="10" s="1"/>
  <c r="F135" i="10" s="1"/>
  <c r="H142" i="16" l="1"/>
  <c r="I142" i="16" s="1"/>
  <c r="J142" i="16" s="1"/>
  <c r="F143" i="16" s="1"/>
  <c r="H135" i="10"/>
  <c r="I135" i="10" s="1"/>
  <c r="J135" i="10" s="1"/>
  <c r="F136" i="10" s="1"/>
  <c r="H143" i="16" l="1"/>
  <c r="I143" i="16" s="1"/>
  <c r="J143" i="16" s="1"/>
  <c r="F144" i="16" s="1"/>
  <c r="H136" i="10"/>
  <c r="I136" i="10" s="1"/>
  <c r="J136" i="10" s="1"/>
  <c r="F137" i="10" s="1"/>
  <c r="H144" i="16" l="1"/>
  <c r="I144" i="16" s="1"/>
  <c r="J144" i="16" s="1"/>
  <c r="F145" i="16" s="1"/>
  <c r="H137" i="10"/>
  <c r="I137" i="10" s="1"/>
  <c r="J137" i="10" s="1"/>
  <c r="F138" i="10" s="1"/>
  <c r="H145" i="16" l="1"/>
  <c r="I145" i="16" s="1"/>
  <c r="J145" i="16" s="1"/>
  <c r="F146" i="16" s="1"/>
  <c r="H138" i="10"/>
  <c r="I138" i="10" s="1"/>
  <c r="J138" i="10" s="1"/>
  <c r="F139" i="10" s="1"/>
  <c r="H146" i="16" l="1"/>
  <c r="I146" i="16" s="1"/>
  <c r="J146" i="16" s="1"/>
  <c r="F147" i="16" s="1"/>
  <c r="H139" i="10"/>
  <c r="I139" i="10" s="1"/>
  <c r="J139" i="10" s="1"/>
  <c r="F140" i="10" s="1"/>
  <c r="H147" i="16" l="1"/>
  <c r="I147" i="16" s="1"/>
  <c r="J147" i="16" s="1"/>
  <c r="F148" i="16" s="1"/>
  <c r="H140" i="10"/>
  <c r="I140" i="10" s="1"/>
  <c r="J140" i="10" s="1"/>
  <c r="F141" i="10" s="1"/>
  <c r="H148" i="16" l="1"/>
  <c r="I148" i="16" s="1"/>
  <c r="J148" i="16"/>
  <c r="F149" i="16" s="1"/>
  <c r="H141" i="10"/>
  <c r="I141" i="10" s="1"/>
  <c r="J141" i="10" s="1"/>
  <c r="F142" i="10" s="1"/>
  <c r="H149" i="16" l="1"/>
  <c r="I149" i="16" s="1"/>
  <c r="J149" i="16" s="1"/>
  <c r="F150" i="16" s="1"/>
  <c r="H142" i="10"/>
  <c r="I142" i="10" s="1"/>
  <c r="J142" i="10" s="1"/>
  <c r="F143" i="10" s="1"/>
  <c r="H150" i="16" l="1"/>
  <c r="I150" i="16" s="1"/>
  <c r="J150" i="16" s="1"/>
  <c r="F151" i="16" s="1"/>
  <c r="H143" i="10"/>
  <c r="I143" i="10" s="1"/>
  <c r="J143" i="10" s="1"/>
  <c r="F144" i="10" s="1"/>
  <c r="H151" i="16" l="1"/>
  <c r="I151" i="16" s="1"/>
  <c r="J151" i="16" s="1"/>
  <c r="F152" i="16" s="1"/>
  <c r="H144" i="10"/>
  <c r="I144" i="10" s="1"/>
  <c r="J144" i="10" s="1"/>
  <c r="F145" i="10" s="1"/>
  <c r="H152" i="16" l="1"/>
  <c r="I152" i="16" s="1"/>
  <c r="J152" i="16" s="1"/>
  <c r="F153" i="16" s="1"/>
  <c r="H145" i="10"/>
  <c r="I145" i="10" s="1"/>
  <c r="J145" i="10" s="1"/>
  <c r="F146" i="10" s="1"/>
  <c r="H153" i="16" l="1"/>
  <c r="I153" i="16" s="1"/>
  <c r="J153" i="16" s="1"/>
  <c r="F154" i="16" s="1"/>
  <c r="H146" i="10"/>
  <c r="I146" i="10" s="1"/>
  <c r="J146" i="10" s="1"/>
  <c r="F147" i="10" s="1"/>
  <c r="H154" i="16" l="1"/>
  <c r="I154" i="16" s="1"/>
  <c r="J154" i="16" s="1"/>
  <c r="F155" i="16" s="1"/>
  <c r="H147" i="10"/>
  <c r="I147" i="10" s="1"/>
  <c r="J147" i="10" s="1"/>
  <c r="F148" i="10" s="1"/>
  <c r="H155" i="16" l="1"/>
  <c r="I155" i="16" s="1"/>
  <c r="J155" i="16" s="1"/>
  <c r="F156" i="16" s="1"/>
  <c r="H148" i="10"/>
  <c r="I148" i="10" s="1"/>
  <c r="J148" i="10" s="1"/>
  <c r="F149" i="10" s="1"/>
  <c r="H156" i="16" l="1"/>
  <c r="I156" i="16" s="1"/>
  <c r="J156" i="16" s="1"/>
  <c r="F157" i="16" s="1"/>
  <c r="H149" i="10"/>
  <c r="I149" i="10" s="1"/>
  <c r="J149" i="10" s="1"/>
  <c r="F150" i="10" s="1"/>
  <c r="H157" i="16" l="1"/>
  <c r="I157" i="16" s="1"/>
  <c r="J157" i="16" s="1"/>
  <c r="F158" i="16" s="1"/>
  <c r="H150" i="10"/>
  <c r="I150" i="10" s="1"/>
  <c r="J150" i="10" s="1"/>
  <c r="F151" i="10" s="1"/>
  <c r="H158" i="16" l="1"/>
  <c r="I158" i="16" s="1"/>
  <c r="J158" i="16" s="1"/>
  <c r="F159" i="16" s="1"/>
  <c r="H151" i="10"/>
  <c r="I151" i="10" s="1"/>
  <c r="J151" i="10" s="1"/>
  <c r="F152" i="10" s="1"/>
  <c r="H159" i="16" l="1"/>
  <c r="I159" i="16" s="1"/>
  <c r="J159" i="16" s="1"/>
  <c r="F160" i="16" s="1"/>
  <c r="H152" i="10"/>
  <c r="I152" i="10" s="1"/>
  <c r="J152" i="10" s="1"/>
  <c r="F153" i="10" s="1"/>
  <c r="H160" i="16" l="1"/>
  <c r="I160" i="16" s="1"/>
  <c r="J160" i="16" s="1"/>
  <c r="F161" i="16" s="1"/>
  <c r="H153" i="10"/>
  <c r="I153" i="10" s="1"/>
  <c r="J153" i="10" s="1"/>
  <c r="F154" i="10" s="1"/>
  <c r="H161" i="16" l="1"/>
  <c r="I161" i="16" s="1"/>
  <c r="J161" i="16" s="1"/>
  <c r="F162" i="16" s="1"/>
  <c r="H154" i="10"/>
  <c r="I154" i="10" s="1"/>
  <c r="J154" i="10" s="1"/>
  <c r="F155" i="10" s="1"/>
  <c r="H162" i="16" l="1"/>
  <c r="I162" i="16" s="1"/>
  <c r="J162" i="16"/>
  <c r="F163" i="16" s="1"/>
  <c r="H155" i="10"/>
  <c r="I155" i="10" s="1"/>
  <c r="J155" i="10" s="1"/>
  <c r="F156" i="10" s="1"/>
  <c r="H163" i="16" l="1"/>
  <c r="I163" i="16" s="1"/>
  <c r="J163" i="16" s="1"/>
  <c r="F164" i="16" s="1"/>
  <c r="H156" i="10"/>
  <c r="I156" i="10" s="1"/>
  <c r="J156" i="10" s="1"/>
  <c r="F157" i="10" s="1"/>
  <c r="H164" i="16" l="1"/>
  <c r="I164" i="16" s="1"/>
  <c r="J164" i="16" s="1"/>
  <c r="F165" i="16" s="1"/>
  <c r="H157" i="10"/>
  <c r="I157" i="10" s="1"/>
  <c r="J157" i="10" s="1"/>
  <c r="F158" i="10" s="1"/>
  <c r="H165" i="16" l="1"/>
  <c r="I165" i="16" s="1"/>
  <c r="J165" i="16" s="1"/>
  <c r="F166" i="16" s="1"/>
  <c r="H158" i="10"/>
  <c r="I158" i="10" s="1"/>
  <c r="J158" i="10" s="1"/>
  <c r="F159" i="10" s="1"/>
  <c r="H166" i="16" l="1"/>
  <c r="I166" i="16" s="1"/>
  <c r="J166" i="16" s="1"/>
  <c r="F167" i="16" s="1"/>
  <c r="H159" i="10"/>
  <c r="I159" i="10" s="1"/>
  <c r="J159" i="10" s="1"/>
  <c r="F160" i="10" s="1"/>
  <c r="H167" i="16" l="1"/>
  <c r="I167" i="16" s="1"/>
  <c r="J167" i="16" s="1"/>
  <c r="F168" i="16" s="1"/>
  <c r="H160" i="10"/>
  <c r="I160" i="10" s="1"/>
  <c r="J160" i="10" s="1"/>
  <c r="F161" i="10" s="1"/>
  <c r="H168" i="16" l="1"/>
  <c r="I168" i="16" s="1"/>
  <c r="J168" i="16" s="1"/>
  <c r="F169" i="16" s="1"/>
  <c r="H161" i="10"/>
  <c r="I161" i="10" s="1"/>
  <c r="J161" i="10" s="1"/>
  <c r="F162" i="10" s="1"/>
  <c r="H169" i="16" l="1"/>
  <c r="I169" i="16" s="1"/>
  <c r="J169" i="16" s="1"/>
  <c r="F170" i="16" s="1"/>
  <c r="H162" i="10"/>
  <c r="I162" i="10" s="1"/>
  <c r="J162" i="10" s="1"/>
  <c r="F163" i="10" s="1"/>
  <c r="H170" i="16" l="1"/>
  <c r="I170" i="16" s="1"/>
  <c r="J170" i="16" s="1"/>
  <c r="F171" i="16" s="1"/>
  <c r="H163" i="10"/>
  <c r="I163" i="10" s="1"/>
  <c r="J163" i="10" s="1"/>
  <c r="F164" i="10" s="1"/>
  <c r="H171" i="16" l="1"/>
  <c r="I171" i="16" s="1"/>
  <c r="J171" i="16" s="1"/>
  <c r="F172" i="16" s="1"/>
  <c r="H164" i="10"/>
  <c r="I164" i="10" s="1"/>
  <c r="J164" i="10" s="1"/>
  <c r="F165" i="10" s="1"/>
  <c r="H172" i="16" l="1"/>
  <c r="I172" i="16" s="1"/>
  <c r="J172" i="16" s="1"/>
  <c r="F173" i="16" s="1"/>
  <c r="H165" i="10"/>
  <c r="I165" i="10" s="1"/>
  <c r="J165" i="10" s="1"/>
  <c r="F166" i="10" s="1"/>
  <c r="H173" i="16" l="1"/>
  <c r="I173" i="16" s="1"/>
  <c r="J173" i="16" s="1"/>
  <c r="F174" i="16" s="1"/>
  <c r="H166" i="10"/>
  <c r="I166" i="10" s="1"/>
  <c r="J166" i="10" s="1"/>
  <c r="F167" i="10" s="1"/>
  <c r="H174" i="16" l="1"/>
  <c r="I174" i="16" s="1"/>
  <c r="J174" i="16" s="1"/>
  <c r="F175" i="16" s="1"/>
  <c r="H167" i="10"/>
  <c r="I167" i="10" s="1"/>
  <c r="J167" i="10" s="1"/>
  <c r="F168" i="10" s="1"/>
  <c r="H175" i="16" l="1"/>
  <c r="I175" i="16" s="1"/>
  <c r="J175" i="16"/>
  <c r="F176" i="16" s="1"/>
  <c r="H168" i="10"/>
  <c r="I168" i="10" s="1"/>
  <c r="J168" i="10" s="1"/>
  <c r="F169" i="10" s="1"/>
  <c r="H176" i="16" l="1"/>
  <c r="I176" i="16" s="1"/>
  <c r="J176" i="16"/>
  <c r="F177" i="16" s="1"/>
  <c r="H169" i="10"/>
  <c r="I169" i="10" s="1"/>
  <c r="J169" i="10" s="1"/>
  <c r="F170" i="10" s="1"/>
  <c r="H177" i="16" l="1"/>
  <c r="I177" i="16" s="1"/>
  <c r="J177" i="16"/>
  <c r="F178" i="16" s="1"/>
  <c r="H170" i="10"/>
  <c r="I170" i="10" s="1"/>
  <c r="J170" i="10" s="1"/>
  <c r="F171" i="10" s="1"/>
  <c r="H178" i="16" l="1"/>
  <c r="I178" i="16" s="1"/>
  <c r="J178" i="16"/>
  <c r="F179" i="16" s="1"/>
  <c r="H171" i="10"/>
  <c r="I171" i="10" s="1"/>
  <c r="J171" i="10" s="1"/>
  <c r="F172" i="10" s="1"/>
  <c r="H179" i="16" l="1"/>
  <c r="I179" i="16" s="1"/>
  <c r="J179" i="16"/>
  <c r="F180" i="16" s="1"/>
  <c r="H172" i="10"/>
  <c r="I172" i="10" s="1"/>
  <c r="J172" i="10" s="1"/>
  <c r="F173" i="10" s="1"/>
  <c r="H180" i="16" l="1"/>
  <c r="I180" i="16" s="1"/>
  <c r="J180" i="16" s="1"/>
  <c r="F181" i="16" s="1"/>
  <c r="H173" i="10"/>
  <c r="I173" i="10" s="1"/>
  <c r="J173" i="10" s="1"/>
  <c r="F174" i="10" s="1"/>
  <c r="H181" i="16" l="1"/>
  <c r="I181" i="16" s="1"/>
  <c r="J181" i="16" s="1"/>
  <c r="F182" i="16" s="1"/>
  <c r="H174" i="10"/>
  <c r="I174" i="10" s="1"/>
  <c r="J174" i="10" s="1"/>
  <c r="F175" i="10" s="1"/>
  <c r="H182" i="16" l="1"/>
  <c r="I182" i="16" s="1"/>
  <c r="J182" i="16" s="1"/>
  <c r="F183" i="16" s="1"/>
  <c r="H175" i="10"/>
  <c r="I175" i="10" s="1"/>
  <c r="J175" i="10" s="1"/>
  <c r="F176" i="10" s="1"/>
  <c r="H183" i="16" l="1"/>
  <c r="I183" i="16" s="1"/>
  <c r="J183" i="16" s="1"/>
  <c r="F184" i="16" s="1"/>
  <c r="H176" i="10"/>
  <c r="I176" i="10" s="1"/>
  <c r="J176" i="10" s="1"/>
  <c r="F177" i="10" s="1"/>
  <c r="H184" i="16" l="1"/>
  <c r="I184" i="16" s="1"/>
  <c r="J184" i="16"/>
  <c r="F185" i="16" s="1"/>
  <c r="H177" i="10"/>
  <c r="I177" i="10" s="1"/>
  <c r="J177" i="10" s="1"/>
  <c r="F178" i="10" s="1"/>
  <c r="H185" i="16" l="1"/>
  <c r="I185" i="16" s="1"/>
  <c r="J185" i="16" s="1"/>
  <c r="F186" i="16" s="1"/>
  <c r="H178" i="10"/>
  <c r="I178" i="10" s="1"/>
  <c r="J178" i="10" s="1"/>
  <c r="F179" i="10" s="1"/>
  <c r="H186" i="16" l="1"/>
  <c r="I186" i="16" s="1"/>
  <c r="J186" i="16" s="1"/>
  <c r="F187" i="16" s="1"/>
  <c r="H179" i="10"/>
  <c r="I179" i="10" s="1"/>
  <c r="J179" i="10" s="1"/>
  <c r="F180" i="10" s="1"/>
  <c r="H187" i="16" l="1"/>
  <c r="I187" i="16" s="1"/>
  <c r="J187" i="16" s="1"/>
  <c r="F188" i="16" s="1"/>
  <c r="H180" i="10"/>
  <c r="I180" i="10" s="1"/>
  <c r="J180" i="10" s="1"/>
  <c r="F181" i="10" s="1"/>
  <c r="H188" i="16" l="1"/>
  <c r="I188" i="16" s="1"/>
  <c r="J188" i="16" s="1"/>
  <c r="F189" i="16" s="1"/>
  <c r="H181" i="10"/>
  <c r="I181" i="10" s="1"/>
  <c r="J181" i="10" s="1"/>
  <c r="F182" i="10" s="1"/>
  <c r="H189" i="16" l="1"/>
  <c r="I189" i="16" s="1"/>
  <c r="J189" i="16" s="1"/>
  <c r="F190" i="16" s="1"/>
  <c r="H182" i="10"/>
  <c r="I182" i="10" s="1"/>
  <c r="J182" i="10" s="1"/>
  <c r="F183" i="10" s="1"/>
  <c r="H190" i="16" l="1"/>
  <c r="I190" i="16" s="1"/>
  <c r="J190" i="16" s="1"/>
  <c r="F191" i="16" s="1"/>
  <c r="H183" i="10"/>
  <c r="I183" i="10" s="1"/>
  <c r="J183" i="10" s="1"/>
  <c r="F184" i="10" s="1"/>
  <c r="H191" i="16" l="1"/>
  <c r="I191" i="16" s="1"/>
  <c r="J191" i="16" s="1"/>
  <c r="F192" i="16" s="1"/>
  <c r="H184" i="10"/>
  <c r="I184" i="10" s="1"/>
  <c r="J184" i="10" s="1"/>
  <c r="F185" i="10" s="1"/>
  <c r="H192" i="16" l="1"/>
  <c r="I192" i="16" s="1"/>
  <c r="J192" i="16" s="1"/>
  <c r="F193" i="16" s="1"/>
  <c r="H185" i="10"/>
  <c r="I185" i="10" s="1"/>
  <c r="J185" i="10" s="1"/>
  <c r="F186" i="10" s="1"/>
  <c r="H193" i="16" l="1"/>
  <c r="I193" i="16" s="1"/>
  <c r="J193" i="16" s="1"/>
  <c r="F194" i="16" s="1"/>
  <c r="H186" i="10"/>
  <c r="I186" i="10" s="1"/>
  <c r="J186" i="10" s="1"/>
  <c r="F187" i="10" s="1"/>
  <c r="H194" i="16" l="1"/>
  <c r="I194" i="16" s="1"/>
  <c r="J194" i="16"/>
  <c r="F195" i="16" s="1"/>
  <c r="H187" i="10"/>
  <c r="I187" i="10" s="1"/>
  <c r="J187" i="10" s="1"/>
  <c r="F188" i="10" s="1"/>
  <c r="H195" i="16" l="1"/>
  <c r="I195" i="16" s="1"/>
  <c r="J195" i="16" s="1"/>
  <c r="F196" i="16" s="1"/>
  <c r="H188" i="10"/>
  <c r="I188" i="10" s="1"/>
  <c r="J188" i="10" s="1"/>
  <c r="F189" i="10" s="1"/>
  <c r="H196" i="16" l="1"/>
  <c r="I196" i="16" s="1"/>
  <c r="J196" i="16"/>
  <c r="F197" i="16" s="1"/>
  <c r="H189" i="10"/>
  <c r="I189" i="10" s="1"/>
  <c r="J189" i="10" s="1"/>
  <c r="F190" i="10" s="1"/>
  <c r="H197" i="16" l="1"/>
  <c r="I197" i="16" s="1"/>
  <c r="J197" i="16" s="1"/>
  <c r="F198" i="16" s="1"/>
  <c r="H190" i="10"/>
  <c r="I190" i="10" s="1"/>
  <c r="J190" i="10" s="1"/>
  <c r="F191" i="10" s="1"/>
  <c r="H198" i="16" l="1"/>
  <c r="I198" i="16" s="1"/>
  <c r="J198" i="16" s="1"/>
  <c r="F199" i="16" s="1"/>
  <c r="H191" i="10"/>
  <c r="I191" i="10" s="1"/>
  <c r="J191" i="10" s="1"/>
  <c r="F192" i="10" s="1"/>
  <c r="H199" i="16" l="1"/>
  <c r="I199" i="16" s="1"/>
  <c r="J199" i="16" s="1"/>
  <c r="F200" i="16" s="1"/>
  <c r="H192" i="10"/>
  <c r="I192" i="10" s="1"/>
  <c r="J192" i="10" s="1"/>
  <c r="F193" i="10" s="1"/>
  <c r="H200" i="16" l="1"/>
  <c r="I200" i="16" s="1"/>
  <c r="J200" i="16" s="1"/>
  <c r="F201" i="16" s="1"/>
  <c r="H193" i="10"/>
  <c r="I193" i="10" s="1"/>
  <c r="J193" i="10" s="1"/>
  <c r="F194" i="10" s="1"/>
  <c r="H201" i="16" l="1"/>
  <c r="I201" i="16" s="1"/>
  <c r="J201" i="16" s="1"/>
  <c r="F202" i="16" s="1"/>
  <c r="H194" i="10"/>
  <c r="I194" i="10" s="1"/>
  <c r="J194" i="10" s="1"/>
  <c r="F195" i="10" s="1"/>
  <c r="H202" i="16" l="1"/>
  <c r="I202" i="16" s="1"/>
  <c r="J202" i="16" s="1"/>
  <c r="F203" i="16" s="1"/>
  <c r="H195" i="10"/>
  <c r="I195" i="10" s="1"/>
  <c r="J195" i="10" s="1"/>
  <c r="F196" i="10" s="1"/>
  <c r="H203" i="16" l="1"/>
  <c r="I203" i="16" s="1"/>
  <c r="J203" i="16" s="1"/>
  <c r="F204" i="16" s="1"/>
  <c r="H196" i="10"/>
  <c r="I196" i="10" s="1"/>
  <c r="J196" i="10" s="1"/>
  <c r="F197" i="10" s="1"/>
  <c r="H204" i="16" l="1"/>
  <c r="I204" i="16" s="1"/>
  <c r="J204" i="16" s="1"/>
  <c r="F205" i="16" s="1"/>
  <c r="H197" i="10"/>
  <c r="I197" i="10" s="1"/>
  <c r="J197" i="10" s="1"/>
  <c r="F198" i="10" s="1"/>
  <c r="H205" i="16" l="1"/>
  <c r="I205" i="16" s="1"/>
  <c r="J205" i="16"/>
  <c r="F206" i="16" s="1"/>
  <c r="H198" i="10"/>
  <c r="I198" i="10" s="1"/>
  <c r="J198" i="10" s="1"/>
  <c r="F199" i="10" s="1"/>
  <c r="H206" i="16" l="1"/>
  <c r="I206" i="16" s="1"/>
  <c r="J206" i="16" s="1"/>
  <c r="F207" i="16" s="1"/>
  <c r="H199" i="10"/>
  <c r="I199" i="10" s="1"/>
  <c r="J199" i="10" s="1"/>
  <c r="F200" i="10" s="1"/>
  <c r="H207" i="16" l="1"/>
  <c r="I207" i="16" s="1"/>
  <c r="J207" i="16" s="1"/>
  <c r="F208" i="16" s="1"/>
  <c r="H200" i="10"/>
  <c r="I200" i="10" s="1"/>
  <c r="J200" i="10" s="1"/>
  <c r="F201" i="10" s="1"/>
  <c r="H208" i="16" l="1"/>
  <c r="I208" i="16" s="1"/>
  <c r="J208" i="16"/>
  <c r="F209" i="16" s="1"/>
  <c r="H201" i="10"/>
  <c r="I201" i="10" s="1"/>
  <c r="J201" i="10" s="1"/>
  <c r="F202" i="10" s="1"/>
  <c r="H209" i="16" l="1"/>
  <c r="I209" i="16" s="1"/>
  <c r="J209" i="16" s="1"/>
  <c r="F210" i="16" s="1"/>
  <c r="H202" i="10"/>
  <c r="I202" i="10" s="1"/>
  <c r="J202" i="10" s="1"/>
  <c r="F203" i="10" s="1"/>
  <c r="H210" i="16" l="1"/>
  <c r="I210" i="16" s="1"/>
  <c r="J210" i="16"/>
  <c r="F211" i="16" s="1"/>
  <c r="H203" i="10"/>
  <c r="I203" i="10" s="1"/>
  <c r="J203" i="10" s="1"/>
  <c r="F204" i="10" s="1"/>
  <c r="H211" i="16" l="1"/>
  <c r="I211" i="16" s="1"/>
  <c r="J211" i="16" s="1"/>
  <c r="F212" i="16" s="1"/>
  <c r="H204" i="10"/>
  <c r="I204" i="10" s="1"/>
  <c r="J204" i="10" s="1"/>
  <c r="F205" i="10" s="1"/>
  <c r="H212" i="16" l="1"/>
  <c r="I212" i="16" s="1"/>
  <c r="J212" i="16" s="1"/>
  <c r="F213" i="16" s="1"/>
  <c r="H205" i="10"/>
  <c r="I205" i="10" s="1"/>
  <c r="J205" i="10" s="1"/>
  <c r="F206" i="10" s="1"/>
  <c r="H213" i="16" l="1"/>
  <c r="I213" i="16" s="1"/>
  <c r="J213" i="16" s="1"/>
  <c r="F214" i="16" s="1"/>
  <c r="H206" i="10"/>
  <c r="I206" i="10" s="1"/>
  <c r="J206" i="10" s="1"/>
  <c r="F207" i="10" s="1"/>
  <c r="H214" i="16" l="1"/>
  <c r="I214" i="16" s="1"/>
  <c r="J214" i="16" s="1"/>
  <c r="F215" i="16" s="1"/>
  <c r="H207" i="10"/>
  <c r="I207" i="10" s="1"/>
  <c r="J207" i="10" s="1"/>
  <c r="F208" i="10" s="1"/>
  <c r="H215" i="16" l="1"/>
  <c r="I215" i="16" s="1"/>
  <c r="J215" i="16" s="1"/>
  <c r="F216" i="16" s="1"/>
  <c r="H208" i="10"/>
  <c r="I208" i="10" s="1"/>
  <c r="J208" i="10" s="1"/>
  <c r="F209" i="10" s="1"/>
  <c r="H216" i="16" l="1"/>
  <c r="I216" i="16" s="1"/>
  <c r="J216" i="16" s="1"/>
  <c r="F217" i="16" s="1"/>
  <c r="H209" i="10"/>
  <c r="I209" i="10" s="1"/>
  <c r="J209" i="10" s="1"/>
  <c r="F210" i="10" s="1"/>
  <c r="H217" i="16" l="1"/>
  <c r="I217" i="16" s="1"/>
  <c r="J217" i="16" s="1"/>
  <c r="F218" i="16" s="1"/>
  <c r="H210" i="10"/>
  <c r="I210" i="10" s="1"/>
  <c r="J210" i="10" s="1"/>
  <c r="F211" i="10" s="1"/>
  <c r="H218" i="16" l="1"/>
  <c r="I218" i="16" s="1"/>
  <c r="J218" i="16"/>
  <c r="F219" i="16" s="1"/>
  <c r="H211" i="10"/>
  <c r="I211" i="10" s="1"/>
  <c r="J211" i="10" s="1"/>
  <c r="F212" i="10" s="1"/>
  <c r="H219" i="16" l="1"/>
  <c r="I219" i="16" s="1"/>
  <c r="J219" i="16"/>
  <c r="F220" i="16" s="1"/>
  <c r="H212" i="10"/>
  <c r="I212" i="10" s="1"/>
  <c r="J212" i="10" s="1"/>
  <c r="F213" i="10" s="1"/>
  <c r="H220" i="16" l="1"/>
  <c r="I220" i="16" s="1"/>
  <c r="J220" i="16"/>
  <c r="F221" i="16" s="1"/>
  <c r="H213" i="10"/>
  <c r="I213" i="10" s="1"/>
  <c r="J213" i="10" s="1"/>
  <c r="F214" i="10" s="1"/>
  <c r="H221" i="16" l="1"/>
  <c r="I221" i="16" s="1"/>
  <c r="J221" i="16" s="1"/>
  <c r="F222" i="16" s="1"/>
  <c r="H214" i="10"/>
  <c r="I214" i="10" s="1"/>
  <c r="J214" i="10" s="1"/>
  <c r="F215" i="10" s="1"/>
  <c r="H222" i="16" l="1"/>
  <c r="I222" i="16" s="1"/>
  <c r="J222" i="16" s="1"/>
  <c r="F223" i="16" s="1"/>
  <c r="H215" i="10"/>
  <c r="I215" i="10" s="1"/>
  <c r="J215" i="10" s="1"/>
  <c r="F216" i="10" s="1"/>
  <c r="H223" i="16" l="1"/>
  <c r="I223" i="16" s="1"/>
  <c r="J223" i="16" s="1"/>
  <c r="F224" i="16" s="1"/>
  <c r="H216" i="10"/>
  <c r="I216" i="10" s="1"/>
  <c r="J216" i="10" s="1"/>
  <c r="F217" i="10" s="1"/>
  <c r="H224" i="16" l="1"/>
  <c r="I224" i="16" s="1"/>
  <c r="J224" i="16"/>
  <c r="F225" i="16" s="1"/>
  <c r="H217" i="10"/>
  <c r="I217" i="10" s="1"/>
  <c r="J217" i="10" s="1"/>
  <c r="F218" i="10" s="1"/>
  <c r="H225" i="16" l="1"/>
  <c r="I225" i="16" s="1"/>
  <c r="J225" i="16" s="1"/>
  <c r="F226" i="16" s="1"/>
  <c r="H218" i="10"/>
  <c r="I218" i="10" s="1"/>
  <c r="J218" i="10" s="1"/>
  <c r="F219" i="10" s="1"/>
  <c r="H226" i="16" l="1"/>
  <c r="I226" i="16" s="1"/>
  <c r="J226" i="16" s="1"/>
  <c r="F227" i="16" s="1"/>
  <c r="H219" i="10"/>
  <c r="I219" i="10" s="1"/>
  <c r="J219" i="10" s="1"/>
  <c r="F220" i="10" s="1"/>
  <c r="H227" i="16" l="1"/>
  <c r="I227" i="16" s="1"/>
  <c r="J227" i="16"/>
  <c r="F228" i="16" s="1"/>
  <c r="H220" i="10"/>
  <c r="I220" i="10" s="1"/>
  <c r="J220" i="10" s="1"/>
  <c r="F221" i="10" s="1"/>
  <c r="H228" i="16" l="1"/>
  <c r="I228" i="16" s="1"/>
  <c r="J228" i="16" s="1"/>
  <c r="F229" i="16" s="1"/>
  <c r="H221" i="10"/>
  <c r="I221" i="10" s="1"/>
  <c r="J221" i="10" s="1"/>
  <c r="F222" i="10" s="1"/>
  <c r="H229" i="16" l="1"/>
  <c r="I229" i="16" s="1"/>
  <c r="J229" i="16" s="1"/>
  <c r="F230" i="16" s="1"/>
  <c r="H222" i="10"/>
  <c r="I222" i="10" s="1"/>
  <c r="J222" i="10" s="1"/>
  <c r="F223" i="10" s="1"/>
  <c r="H230" i="16" l="1"/>
  <c r="I230" i="16" s="1"/>
  <c r="J230" i="16" s="1"/>
  <c r="F231" i="16" s="1"/>
  <c r="H223" i="10"/>
  <c r="I223" i="10" s="1"/>
  <c r="J223" i="10" s="1"/>
  <c r="F224" i="10" s="1"/>
  <c r="H231" i="16" l="1"/>
  <c r="I231" i="16" s="1"/>
  <c r="J231" i="16" s="1"/>
  <c r="F232" i="16" s="1"/>
  <c r="H224" i="10"/>
  <c r="I224" i="10" s="1"/>
  <c r="J224" i="10" s="1"/>
  <c r="F225" i="10" s="1"/>
  <c r="H232" i="16" l="1"/>
  <c r="I232" i="16" s="1"/>
  <c r="J232" i="16" s="1"/>
  <c r="F233" i="16" s="1"/>
  <c r="H225" i="10"/>
  <c r="I225" i="10" s="1"/>
  <c r="J225" i="10" s="1"/>
  <c r="F226" i="10" s="1"/>
  <c r="H233" i="16" l="1"/>
  <c r="I233" i="16" s="1"/>
  <c r="J233" i="16"/>
  <c r="F234" i="16" s="1"/>
  <c r="H226" i="10"/>
  <c r="I226" i="10" s="1"/>
  <c r="J226" i="10" s="1"/>
  <c r="F227" i="10" s="1"/>
  <c r="H234" i="16" l="1"/>
  <c r="I234" i="16" s="1"/>
  <c r="J234" i="16" s="1"/>
  <c r="F235" i="16" s="1"/>
  <c r="H227" i="10"/>
  <c r="I227" i="10" s="1"/>
  <c r="J227" i="10" s="1"/>
  <c r="F228" i="10" s="1"/>
  <c r="H235" i="16" l="1"/>
  <c r="I235" i="16" s="1"/>
  <c r="J235" i="16" s="1"/>
  <c r="F236" i="16" s="1"/>
  <c r="H228" i="10"/>
  <c r="I228" i="10" s="1"/>
  <c r="J228" i="10" s="1"/>
  <c r="F229" i="10" s="1"/>
  <c r="H236" i="16" l="1"/>
  <c r="I236" i="16" s="1"/>
  <c r="J236" i="16" s="1"/>
  <c r="F237" i="16" s="1"/>
  <c r="H229" i="10"/>
  <c r="I229" i="10" s="1"/>
  <c r="J229" i="10" s="1"/>
  <c r="F230" i="10" s="1"/>
  <c r="H237" i="16" l="1"/>
  <c r="I237" i="16" s="1"/>
  <c r="J237" i="16"/>
  <c r="F238" i="16" s="1"/>
  <c r="H230" i="10"/>
  <c r="I230" i="10" s="1"/>
  <c r="J230" i="10" s="1"/>
  <c r="F231" i="10" s="1"/>
  <c r="H238" i="16" l="1"/>
  <c r="I238" i="16" s="1"/>
  <c r="J238" i="16" s="1"/>
  <c r="F239" i="16" s="1"/>
  <c r="H231" i="10"/>
  <c r="I231" i="10" s="1"/>
  <c r="J231" i="10" s="1"/>
  <c r="F232" i="10" s="1"/>
  <c r="H239" i="16" l="1"/>
  <c r="I239" i="16" s="1"/>
  <c r="J239" i="16" s="1"/>
  <c r="F240" i="16" s="1"/>
  <c r="H232" i="10"/>
  <c r="I232" i="10" s="1"/>
  <c r="J232" i="10" s="1"/>
  <c r="F233" i="10" s="1"/>
  <c r="H240" i="16" l="1"/>
  <c r="I240" i="16" s="1"/>
  <c r="J240" i="16"/>
  <c r="F241" i="16" s="1"/>
  <c r="H233" i="10"/>
  <c r="I233" i="10" s="1"/>
  <c r="J233" i="10" s="1"/>
  <c r="F234" i="10" s="1"/>
  <c r="H241" i="16" l="1"/>
  <c r="I241" i="16" s="1"/>
  <c r="J241" i="16" s="1"/>
  <c r="F242" i="16" s="1"/>
  <c r="H234" i="10"/>
  <c r="I234" i="10" s="1"/>
  <c r="J234" i="10" s="1"/>
  <c r="F235" i="10" s="1"/>
  <c r="H242" i="16" l="1"/>
  <c r="I242" i="16" s="1"/>
  <c r="J242" i="16" s="1"/>
  <c r="F243" i="16" s="1"/>
  <c r="H235" i="10"/>
  <c r="I235" i="10" s="1"/>
  <c r="J235" i="10" s="1"/>
  <c r="F236" i="10" s="1"/>
  <c r="H243" i="16" l="1"/>
  <c r="I243" i="16" s="1"/>
  <c r="J243" i="16" s="1"/>
  <c r="F244" i="16" s="1"/>
  <c r="H236" i="10"/>
  <c r="I236" i="10" s="1"/>
  <c r="J236" i="10" s="1"/>
  <c r="F237" i="10" s="1"/>
  <c r="H244" i="16" l="1"/>
  <c r="I244" i="16" s="1"/>
  <c r="J244" i="16" s="1"/>
  <c r="F245" i="16" s="1"/>
  <c r="H237" i="10"/>
  <c r="I237" i="10" s="1"/>
  <c r="J237" i="10" s="1"/>
  <c r="F238" i="10" s="1"/>
  <c r="H245" i="16" l="1"/>
  <c r="I245" i="16" s="1"/>
  <c r="J245" i="16" s="1"/>
  <c r="F246" i="16" s="1"/>
  <c r="H238" i="10"/>
  <c r="I238" i="10" s="1"/>
  <c r="J238" i="10" s="1"/>
  <c r="F239" i="10" s="1"/>
  <c r="H246" i="16" l="1"/>
  <c r="I246" i="16" s="1"/>
  <c r="J246" i="16" s="1"/>
  <c r="F247" i="16" s="1"/>
  <c r="H239" i="10"/>
  <c r="I239" i="10" s="1"/>
  <c r="J239" i="10" s="1"/>
  <c r="F240" i="10" s="1"/>
  <c r="H247" i="16" l="1"/>
  <c r="I247" i="16" s="1"/>
  <c r="J247" i="16" s="1"/>
  <c r="F248" i="16" s="1"/>
  <c r="H240" i="10"/>
  <c r="I240" i="10" s="1"/>
  <c r="J240" i="10" s="1"/>
  <c r="F241" i="10" s="1"/>
  <c r="H248" i="16" l="1"/>
  <c r="I248" i="16" s="1"/>
  <c r="J248" i="16" s="1"/>
  <c r="F249" i="16" s="1"/>
  <c r="H241" i="10"/>
  <c r="I241" i="10" s="1"/>
  <c r="J241" i="10" s="1"/>
  <c r="F242" i="10" s="1"/>
  <c r="H249" i="16" l="1"/>
  <c r="I249" i="16" s="1"/>
  <c r="J249" i="16" s="1"/>
  <c r="F250" i="16" s="1"/>
  <c r="H242" i="10"/>
  <c r="I242" i="10" s="1"/>
  <c r="J242" i="10" s="1"/>
  <c r="F243" i="10" s="1"/>
  <c r="H250" i="16" l="1"/>
  <c r="I250" i="16" s="1"/>
  <c r="J250" i="16" s="1"/>
  <c r="F251" i="16" s="1"/>
  <c r="H243" i="10"/>
  <c r="I243" i="10" s="1"/>
  <c r="J243" i="10" s="1"/>
  <c r="F244" i="10" s="1"/>
  <c r="H251" i="16" l="1"/>
  <c r="I251" i="16" s="1"/>
  <c r="J251" i="16" s="1"/>
  <c r="F252" i="16" s="1"/>
  <c r="H244" i="10"/>
  <c r="I244" i="10" s="1"/>
  <c r="J244" i="10" s="1"/>
  <c r="F245" i="10" s="1"/>
  <c r="H252" i="16" l="1"/>
  <c r="I252" i="16" s="1"/>
  <c r="J252" i="16" s="1"/>
  <c r="F253" i="16" s="1"/>
  <c r="H245" i="10"/>
  <c r="I245" i="10" s="1"/>
  <c r="J245" i="10" s="1"/>
  <c r="F246" i="10" s="1"/>
  <c r="H253" i="16" l="1"/>
  <c r="I253" i="16" s="1"/>
  <c r="J253" i="16" s="1"/>
  <c r="F254" i="16" s="1"/>
  <c r="H246" i="10"/>
  <c r="I246" i="10" s="1"/>
  <c r="J246" i="10" s="1"/>
  <c r="F247" i="10" s="1"/>
  <c r="H254" i="16" l="1"/>
  <c r="I254" i="16" s="1"/>
  <c r="J254" i="16" s="1"/>
  <c r="F255" i="16" s="1"/>
  <c r="H247" i="10"/>
  <c r="I247" i="10" s="1"/>
  <c r="J247" i="10" s="1"/>
  <c r="F248" i="10" s="1"/>
  <c r="H255" i="16" l="1"/>
  <c r="I255" i="16" s="1"/>
  <c r="J255" i="16" s="1"/>
  <c r="F256" i="16" s="1"/>
  <c r="H248" i="10"/>
  <c r="I248" i="10" s="1"/>
  <c r="J248" i="10" s="1"/>
  <c r="F249" i="10" s="1"/>
  <c r="H256" i="16" l="1"/>
  <c r="I256" i="16" s="1"/>
  <c r="J256" i="16" s="1"/>
  <c r="F257" i="16" s="1"/>
  <c r="H249" i="10"/>
  <c r="I249" i="10" s="1"/>
  <c r="J249" i="10" s="1"/>
  <c r="F250" i="10" s="1"/>
  <c r="H257" i="16" l="1"/>
  <c r="I257" i="16" s="1"/>
  <c r="J257" i="16" s="1"/>
  <c r="F258" i="16" s="1"/>
  <c r="H250" i="10"/>
  <c r="I250" i="10" s="1"/>
  <c r="J250" i="10" s="1"/>
  <c r="F251" i="10" s="1"/>
  <c r="H258" i="16" l="1"/>
  <c r="I258" i="16" s="1"/>
  <c r="J258" i="16" s="1"/>
  <c r="F259" i="16" s="1"/>
  <c r="H251" i="10"/>
  <c r="I251" i="10" s="1"/>
  <c r="J251" i="10" s="1"/>
  <c r="F252" i="10" s="1"/>
  <c r="H259" i="16" l="1"/>
  <c r="I259" i="16" s="1"/>
  <c r="J259" i="16" s="1"/>
  <c r="F260" i="16" s="1"/>
  <c r="H252" i="10"/>
  <c r="I252" i="10" s="1"/>
  <c r="J252" i="10" s="1"/>
  <c r="F253" i="10" s="1"/>
  <c r="H260" i="16" l="1"/>
  <c r="I260" i="16" s="1"/>
  <c r="J260" i="16" s="1"/>
  <c r="F261" i="16" s="1"/>
  <c r="H253" i="10"/>
  <c r="I253" i="10" s="1"/>
  <c r="J253" i="10" s="1"/>
  <c r="F254" i="10" s="1"/>
  <c r="H261" i="16" l="1"/>
  <c r="I261" i="16" s="1"/>
  <c r="J261" i="16" s="1"/>
  <c r="F262" i="16" s="1"/>
  <c r="H254" i="10"/>
  <c r="I254" i="10" s="1"/>
  <c r="J254" i="10" s="1"/>
  <c r="F255" i="10" s="1"/>
  <c r="H262" i="16" l="1"/>
  <c r="I262" i="16" s="1"/>
  <c r="J262" i="16" s="1"/>
  <c r="F263" i="16" s="1"/>
  <c r="H255" i="10"/>
  <c r="I255" i="10" s="1"/>
  <c r="J255" i="10" s="1"/>
  <c r="F256" i="10" s="1"/>
  <c r="H263" i="16" l="1"/>
  <c r="I263" i="16" s="1"/>
  <c r="J263" i="16"/>
  <c r="F264" i="16" s="1"/>
  <c r="H256" i="10"/>
  <c r="I256" i="10" s="1"/>
  <c r="J256" i="10" s="1"/>
  <c r="F257" i="10" s="1"/>
  <c r="H264" i="16" l="1"/>
  <c r="I264" i="16" s="1"/>
  <c r="J264" i="16"/>
  <c r="F265" i="16" s="1"/>
  <c r="H257" i="10"/>
  <c r="I257" i="10" s="1"/>
  <c r="J257" i="10" s="1"/>
  <c r="F258" i="10" s="1"/>
  <c r="H265" i="16" l="1"/>
  <c r="I265" i="16" s="1"/>
  <c r="J265" i="16" s="1"/>
  <c r="F266" i="16" s="1"/>
  <c r="H258" i="10"/>
  <c r="I258" i="10" s="1"/>
  <c r="J258" i="10" s="1"/>
  <c r="F259" i="10" s="1"/>
  <c r="H266" i="16" l="1"/>
  <c r="I266" i="16" s="1"/>
  <c r="J266" i="16" s="1"/>
  <c r="F267" i="16" s="1"/>
  <c r="H259" i="10"/>
  <c r="I259" i="10" s="1"/>
  <c r="J259" i="10" s="1"/>
  <c r="F260" i="10" s="1"/>
  <c r="H267" i="16" l="1"/>
  <c r="I267" i="16" s="1"/>
  <c r="J267" i="16" s="1"/>
  <c r="F268" i="16" s="1"/>
  <c r="H260" i="10"/>
  <c r="I260" i="10" s="1"/>
  <c r="J260" i="10" s="1"/>
  <c r="F261" i="10" s="1"/>
  <c r="H268" i="16" l="1"/>
  <c r="I268" i="16" s="1"/>
  <c r="J268" i="16" s="1"/>
  <c r="F269" i="16" s="1"/>
  <c r="H261" i="10"/>
  <c r="I261" i="10" s="1"/>
  <c r="J261" i="10" s="1"/>
  <c r="F262" i="10" s="1"/>
  <c r="H269" i="16" l="1"/>
  <c r="I269" i="16" s="1"/>
  <c r="J269" i="16" s="1"/>
  <c r="F270" i="16" s="1"/>
  <c r="H262" i="10"/>
  <c r="I262" i="10" s="1"/>
  <c r="J262" i="10" s="1"/>
  <c r="F263" i="10" s="1"/>
  <c r="H270" i="16" l="1"/>
  <c r="I270" i="16" s="1"/>
  <c r="J270" i="16" s="1"/>
  <c r="F271" i="16" s="1"/>
  <c r="H263" i="10"/>
  <c r="I263" i="10" s="1"/>
  <c r="J263" i="10" s="1"/>
  <c r="F264" i="10" s="1"/>
  <c r="H271" i="16" l="1"/>
  <c r="I271" i="16" s="1"/>
  <c r="J271" i="16" s="1"/>
  <c r="F272" i="16" s="1"/>
  <c r="H264" i="10"/>
  <c r="I264" i="10" s="1"/>
  <c r="J264" i="10" s="1"/>
  <c r="F265" i="10" s="1"/>
  <c r="H272" i="16" l="1"/>
  <c r="I272" i="16" s="1"/>
  <c r="J272" i="16" s="1"/>
  <c r="F273" i="16" s="1"/>
  <c r="H265" i="10"/>
  <c r="I265" i="10" s="1"/>
  <c r="J265" i="10" s="1"/>
  <c r="F266" i="10" s="1"/>
  <c r="H273" i="16" l="1"/>
  <c r="I273" i="16" s="1"/>
  <c r="J273" i="16" s="1"/>
  <c r="F274" i="16" s="1"/>
  <c r="H266" i="10"/>
  <c r="I266" i="10" s="1"/>
  <c r="J266" i="10" s="1"/>
  <c r="F267" i="10" s="1"/>
  <c r="H274" i="16" l="1"/>
  <c r="I274" i="16" s="1"/>
  <c r="J274" i="16" s="1"/>
  <c r="F275" i="16" s="1"/>
  <c r="H267" i="10"/>
  <c r="I267" i="10" s="1"/>
  <c r="J267" i="10" s="1"/>
  <c r="F268" i="10" s="1"/>
  <c r="H275" i="16" l="1"/>
  <c r="I275" i="16" s="1"/>
  <c r="J275" i="16" s="1"/>
  <c r="F276" i="16" s="1"/>
  <c r="H268" i="10"/>
  <c r="I268" i="10" s="1"/>
  <c r="J268" i="10" s="1"/>
  <c r="F269" i="10" s="1"/>
  <c r="H276" i="16" l="1"/>
  <c r="I276" i="16" s="1"/>
  <c r="J276" i="16" s="1"/>
  <c r="F277" i="16" s="1"/>
  <c r="H269" i="10"/>
  <c r="I269" i="10" s="1"/>
  <c r="J269" i="10" s="1"/>
  <c r="F270" i="10" s="1"/>
  <c r="H277" i="16" l="1"/>
  <c r="I277" i="16" s="1"/>
  <c r="J277" i="16" s="1"/>
  <c r="F278" i="16" s="1"/>
  <c r="H270" i="10"/>
  <c r="I270" i="10" s="1"/>
  <c r="J270" i="10" s="1"/>
  <c r="F271" i="10" s="1"/>
  <c r="H278" i="16" l="1"/>
  <c r="I278" i="16" s="1"/>
  <c r="J278" i="16" s="1"/>
  <c r="F279" i="16" s="1"/>
  <c r="H271" i="10"/>
  <c r="I271" i="10" s="1"/>
  <c r="J271" i="10" s="1"/>
  <c r="F272" i="10" s="1"/>
  <c r="H279" i="16" l="1"/>
  <c r="I279" i="16" s="1"/>
  <c r="J279" i="16"/>
  <c r="F280" i="16" s="1"/>
  <c r="H272" i="10"/>
  <c r="I272" i="10" s="1"/>
  <c r="J272" i="10" s="1"/>
  <c r="F273" i="10" s="1"/>
  <c r="H280" i="16" l="1"/>
  <c r="I280" i="16" s="1"/>
  <c r="J280" i="16" s="1"/>
  <c r="F281" i="16" s="1"/>
  <c r="H273" i="10"/>
  <c r="I273" i="10" s="1"/>
  <c r="J273" i="10" s="1"/>
  <c r="F274" i="10" s="1"/>
  <c r="H281" i="16" l="1"/>
  <c r="I281" i="16" s="1"/>
  <c r="J281" i="16" s="1"/>
  <c r="F282" i="16" s="1"/>
  <c r="H274" i="10"/>
  <c r="I274" i="10" s="1"/>
  <c r="J274" i="10" s="1"/>
  <c r="F275" i="10" s="1"/>
  <c r="H282" i="16" l="1"/>
  <c r="I282" i="16" s="1"/>
  <c r="J282" i="16"/>
  <c r="F283" i="16" s="1"/>
  <c r="H275" i="10"/>
  <c r="I275" i="10" s="1"/>
  <c r="J275" i="10" s="1"/>
  <c r="F276" i="10" s="1"/>
  <c r="H283" i="16" l="1"/>
  <c r="I283" i="16" s="1"/>
  <c r="J283" i="16" s="1"/>
  <c r="F284" i="16" s="1"/>
  <c r="H276" i="10"/>
  <c r="I276" i="10" s="1"/>
  <c r="J276" i="10" s="1"/>
  <c r="F277" i="10" s="1"/>
  <c r="H284" i="16" l="1"/>
  <c r="I284" i="16" s="1"/>
  <c r="J284" i="16" s="1"/>
  <c r="F285" i="16" s="1"/>
  <c r="H277" i="10"/>
  <c r="I277" i="10" s="1"/>
  <c r="J277" i="10" s="1"/>
  <c r="F278" i="10" s="1"/>
  <c r="H285" i="16" l="1"/>
  <c r="I285" i="16" s="1"/>
  <c r="J285" i="16"/>
  <c r="F286" i="16" s="1"/>
  <c r="H278" i="10"/>
  <c r="I278" i="10" s="1"/>
  <c r="J278" i="10" s="1"/>
  <c r="F279" i="10" s="1"/>
  <c r="H286" i="16" l="1"/>
  <c r="I286" i="16" s="1"/>
  <c r="J286" i="16"/>
  <c r="F287" i="16" s="1"/>
  <c r="H279" i="10"/>
  <c r="I279" i="10" s="1"/>
  <c r="J279" i="10" s="1"/>
  <c r="F280" i="10" s="1"/>
  <c r="H287" i="16" l="1"/>
  <c r="I287" i="16" s="1"/>
  <c r="J287" i="16" s="1"/>
  <c r="F288" i="16" s="1"/>
  <c r="H280" i="10"/>
  <c r="I280" i="10" s="1"/>
  <c r="J280" i="10" s="1"/>
  <c r="F281" i="10" s="1"/>
  <c r="H288" i="16" l="1"/>
  <c r="I288" i="16" s="1"/>
  <c r="J288" i="16" s="1"/>
  <c r="F289" i="16" s="1"/>
  <c r="H281" i="10"/>
  <c r="I281" i="10" s="1"/>
  <c r="J281" i="10" s="1"/>
  <c r="F282" i="10" s="1"/>
  <c r="H289" i="16" l="1"/>
  <c r="I289" i="16" s="1"/>
  <c r="J289" i="16" s="1"/>
  <c r="F290" i="16" s="1"/>
  <c r="H282" i="10"/>
  <c r="I282" i="10" s="1"/>
  <c r="J282" i="10" s="1"/>
  <c r="F283" i="10" s="1"/>
  <c r="H290" i="16" l="1"/>
  <c r="I290" i="16" s="1"/>
  <c r="J290" i="16" s="1"/>
  <c r="F291" i="16" s="1"/>
  <c r="H283" i="10"/>
  <c r="I283" i="10" s="1"/>
  <c r="J283" i="10" s="1"/>
  <c r="F284" i="10" s="1"/>
  <c r="H291" i="16" l="1"/>
  <c r="I291" i="16" s="1"/>
  <c r="J291" i="16" s="1"/>
  <c r="F292" i="16" s="1"/>
  <c r="H284" i="10"/>
  <c r="I284" i="10" s="1"/>
  <c r="J284" i="10" s="1"/>
  <c r="F285" i="10" s="1"/>
  <c r="H292" i="16" l="1"/>
  <c r="I292" i="16" s="1"/>
  <c r="J292" i="16" s="1"/>
  <c r="F293" i="16" s="1"/>
  <c r="H285" i="10"/>
  <c r="I285" i="10" s="1"/>
  <c r="J285" i="10" s="1"/>
  <c r="F286" i="10" s="1"/>
  <c r="H293" i="16" l="1"/>
  <c r="I293" i="16" s="1"/>
  <c r="J293" i="16" s="1"/>
  <c r="F294" i="16" s="1"/>
  <c r="H286" i="10"/>
  <c r="I286" i="10" s="1"/>
  <c r="J286" i="10" s="1"/>
  <c r="F287" i="10" s="1"/>
  <c r="H294" i="16" l="1"/>
  <c r="I294" i="16" s="1"/>
  <c r="J294" i="16" s="1"/>
  <c r="F295" i="16" s="1"/>
  <c r="H287" i="10"/>
  <c r="I287" i="10" s="1"/>
  <c r="J287" i="10" s="1"/>
  <c r="F288" i="10" s="1"/>
  <c r="H295" i="16" l="1"/>
  <c r="I295" i="16" s="1"/>
  <c r="J295" i="16" s="1"/>
  <c r="F296" i="16" s="1"/>
  <c r="H288" i="10"/>
  <c r="I288" i="10" s="1"/>
  <c r="J288" i="10" s="1"/>
  <c r="F289" i="10" s="1"/>
  <c r="H296" i="16" l="1"/>
  <c r="I296" i="16" s="1"/>
  <c r="J296" i="16" s="1"/>
  <c r="F297" i="16" s="1"/>
  <c r="H289" i="10"/>
  <c r="I289" i="10" s="1"/>
  <c r="J289" i="10" s="1"/>
  <c r="F290" i="10" s="1"/>
  <c r="H297" i="16" l="1"/>
  <c r="I297" i="16" s="1"/>
  <c r="J297" i="16" s="1"/>
  <c r="F298" i="16" s="1"/>
  <c r="H290" i="10"/>
  <c r="I290" i="10" s="1"/>
  <c r="J290" i="10" s="1"/>
  <c r="F291" i="10" s="1"/>
  <c r="H298" i="16" l="1"/>
  <c r="I298" i="16" s="1"/>
  <c r="J298" i="16" s="1"/>
  <c r="F299" i="16" s="1"/>
  <c r="H291" i="10"/>
  <c r="I291" i="10" s="1"/>
  <c r="J291" i="10" s="1"/>
  <c r="F292" i="10" s="1"/>
  <c r="H299" i="16" l="1"/>
  <c r="I299" i="16" s="1"/>
  <c r="J299" i="16" s="1"/>
  <c r="F300" i="16" s="1"/>
  <c r="H292" i="10"/>
  <c r="I292" i="10" s="1"/>
  <c r="J292" i="10" s="1"/>
  <c r="F293" i="10" s="1"/>
  <c r="H300" i="16" l="1"/>
  <c r="I300" i="16" s="1"/>
  <c r="J300" i="16" s="1"/>
  <c r="F301" i="16" s="1"/>
  <c r="H293" i="10"/>
  <c r="I293" i="10" s="1"/>
  <c r="J293" i="10" s="1"/>
  <c r="F294" i="10" s="1"/>
  <c r="H301" i="16" l="1"/>
  <c r="I301" i="16" s="1"/>
  <c r="J301" i="16" s="1"/>
  <c r="F302" i="16" s="1"/>
  <c r="H294" i="10"/>
  <c r="I294" i="10" s="1"/>
  <c r="J294" i="10" s="1"/>
  <c r="F295" i="10" s="1"/>
  <c r="H302" i="16" l="1"/>
  <c r="I302" i="16" s="1"/>
  <c r="J302" i="16" s="1"/>
  <c r="F303" i="16" s="1"/>
  <c r="H295" i="10"/>
  <c r="I295" i="10" s="1"/>
  <c r="J295" i="10" s="1"/>
  <c r="F296" i="10" s="1"/>
  <c r="H303" i="16" l="1"/>
  <c r="I303" i="16" s="1"/>
  <c r="J303" i="16" s="1"/>
  <c r="F304" i="16" s="1"/>
  <c r="H296" i="10"/>
  <c r="I296" i="10" s="1"/>
  <c r="J296" i="10" s="1"/>
  <c r="F297" i="10" s="1"/>
  <c r="H304" i="16" l="1"/>
  <c r="I304" i="16" s="1"/>
  <c r="J304" i="16" s="1"/>
  <c r="F305" i="16" s="1"/>
  <c r="H297" i="10"/>
  <c r="I297" i="10" s="1"/>
  <c r="J297" i="10" s="1"/>
  <c r="F298" i="10" s="1"/>
  <c r="H305" i="16" l="1"/>
  <c r="I305" i="16" s="1"/>
  <c r="J305" i="16" s="1"/>
  <c r="F306" i="16" s="1"/>
  <c r="H298" i="10"/>
  <c r="I298" i="10" s="1"/>
  <c r="J298" i="10" s="1"/>
  <c r="F299" i="10" s="1"/>
  <c r="H306" i="16" l="1"/>
  <c r="I306" i="16" s="1"/>
  <c r="J306" i="16" s="1"/>
  <c r="F307" i="16" s="1"/>
  <c r="H299" i="10"/>
  <c r="I299" i="10" s="1"/>
  <c r="J299" i="10" s="1"/>
  <c r="F300" i="10" s="1"/>
  <c r="H307" i="16" l="1"/>
  <c r="I307" i="16" s="1"/>
  <c r="J307" i="16" s="1"/>
  <c r="F308" i="16" s="1"/>
  <c r="H300" i="10"/>
  <c r="I300" i="10" s="1"/>
  <c r="J300" i="10" s="1"/>
  <c r="F301" i="10" s="1"/>
  <c r="H308" i="16" l="1"/>
  <c r="I308" i="16" s="1"/>
  <c r="J308" i="16" s="1"/>
  <c r="F309" i="16" s="1"/>
  <c r="H301" i="10"/>
  <c r="I301" i="10" s="1"/>
  <c r="J301" i="10" s="1"/>
  <c r="F302" i="10" s="1"/>
  <c r="H309" i="16" l="1"/>
  <c r="I309" i="16" s="1"/>
  <c r="J309" i="16" s="1"/>
  <c r="F310" i="16" s="1"/>
  <c r="H302" i="10"/>
  <c r="I302" i="10" s="1"/>
  <c r="J302" i="10" s="1"/>
  <c r="F303" i="10" s="1"/>
  <c r="H310" i="16" l="1"/>
  <c r="I310" i="16" s="1"/>
  <c r="J310" i="16" s="1"/>
  <c r="F311" i="16" s="1"/>
  <c r="H303" i="10"/>
  <c r="I303" i="10" s="1"/>
  <c r="J303" i="10" s="1"/>
  <c r="F304" i="10" s="1"/>
  <c r="H311" i="16" l="1"/>
  <c r="I311" i="16" s="1"/>
  <c r="J311" i="16"/>
  <c r="F312" i="16" s="1"/>
  <c r="H304" i="10"/>
  <c r="I304" i="10" s="1"/>
  <c r="J304" i="10" s="1"/>
  <c r="F305" i="10" s="1"/>
  <c r="H312" i="16" l="1"/>
  <c r="I312" i="16" s="1"/>
  <c r="J312" i="16" s="1"/>
  <c r="F313" i="16" s="1"/>
  <c r="H305" i="10"/>
  <c r="I305" i="10" s="1"/>
  <c r="J305" i="10" s="1"/>
  <c r="F306" i="10" s="1"/>
  <c r="H313" i="16" l="1"/>
  <c r="I313" i="16" s="1"/>
  <c r="J313" i="16" s="1"/>
  <c r="F314" i="16" s="1"/>
  <c r="H306" i="10"/>
  <c r="I306" i="10" s="1"/>
  <c r="J306" i="10" s="1"/>
  <c r="F307" i="10" s="1"/>
  <c r="H314" i="16" l="1"/>
  <c r="I314" i="16" s="1"/>
  <c r="J314" i="16" s="1"/>
  <c r="F315" i="16" s="1"/>
  <c r="H307" i="10"/>
  <c r="I307" i="10" s="1"/>
  <c r="J307" i="10" s="1"/>
  <c r="F308" i="10" s="1"/>
  <c r="H315" i="16" l="1"/>
  <c r="I315" i="16" s="1"/>
  <c r="J315" i="16"/>
  <c r="F316" i="16" s="1"/>
  <c r="H308" i="10"/>
  <c r="I308" i="10" s="1"/>
  <c r="J308" i="10" s="1"/>
  <c r="F309" i="10" s="1"/>
  <c r="H316" i="16" l="1"/>
  <c r="I316" i="16" s="1"/>
  <c r="J316" i="16"/>
  <c r="F317" i="16" s="1"/>
  <c r="H309" i="10"/>
  <c r="I309" i="10" s="1"/>
  <c r="J309" i="10" s="1"/>
  <c r="F310" i="10" s="1"/>
  <c r="H317" i="16" l="1"/>
  <c r="I317" i="16" s="1"/>
  <c r="J317" i="16" s="1"/>
  <c r="F318" i="16" s="1"/>
  <c r="H310" i="10"/>
  <c r="I310" i="10" s="1"/>
  <c r="J310" i="10" s="1"/>
  <c r="F311" i="10" s="1"/>
  <c r="H318" i="16" l="1"/>
  <c r="I318" i="16" s="1"/>
  <c r="J318" i="16" s="1"/>
  <c r="F319" i="16" s="1"/>
  <c r="H311" i="10"/>
  <c r="I311" i="10" s="1"/>
  <c r="J311" i="10" s="1"/>
  <c r="F312" i="10" s="1"/>
  <c r="H319" i="16" l="1"/>
  <c r="I319" i="16" s="1"/>
  <c r="J319" i="16"/>
  <c r="F320" i="16" s="1"/>
  <c r="H312" i="10"/>
  <c r="I312" i="10" s="1"/>
  <c r="J312" i="10" s="1"/>
  <c r="F313" i="10" s="1"/>
  <c r="H320" i="16" l="1"/>
  <c r="I320" i="16" s="1"/>
  <c r="J320" i="16" s="1"/>
  <c r="F321" i="16" s="1"/>
  <c r="H313" i="10"/>
  <c r="I313" i="10" s="1"/>
  <c r="J313" i="10" s="1"/>
  <c r="F314" i="10" s="1"/>
  <c r="H321" i="16" l="1"/>
  <c r="I321" i="16" s="1"/>
  <c r="J321" i="16" s="1"/>
  <c r="F322" i="16" s="1"/>
  <c r="H314" i="10"/>
  <c r="I314" i="10" s="1"/>
  <c r="J314" i="10" s="1"/>
  <c r="F315" i="10" s="1"/>
  <c r="H322" i="16" l="1"/>
  <c r="I322" i="16" s="1"/>
  <c r="J322" i="16" s="1"/>
  <c r="F323" i="16" s="1"/>
  <c r="H315" i="10"/>
  <c r="I315" i="10" s="1"/>
  <c r="J315" i="10" s="1"/>
  <c r="F316" i="10" s="1"/>
  <c r="H323" i="16" l="1"/>
  <c r="I323" i="16" s="1"/>
  <c r="J323" i="16"/>
  <c r="F324" i="16" s="1"/>
  <c r="H316" i="10"/>
  <c r="I316" i="10" s="1"/>
  <c r="J316" i="10" s="1"/>
  <c r="F317" i="10" s="1"/>
  <c r="H324" i="16" l="1"/>
  <c r="I324" i="16" s="1"/>
  <c r="J324" i="16" s="1"/>
  <c r="F325" i="16" s="1"/>
  <c r="H317" i="10"/>
  <c r="I317" i="10" s="1"/>
  <c r="J317" i="10" s="1"/>
  <c r="F318" i="10" s="1"/>
  <c r="H325" i="16" l="1"/>
  <c r="I325" i="16" s="1"/>
  <c r="J325" i="16" s="1"/>
  <c r="F326" i="16" s="1"/>
  <c r="H318" i="10"/>
  <c r="I318" i="10" s="1"/>
  <c r="J318" i="10" s="1"/>
  <c r="F319" i="10" s="1"/>
  <c r="H326" i="16" l="1"/>
  <c r="I326" i="16" s="1"/>
  <c r="J326" i="16"/>
  <c r="F327" i="16" s="1"/>
  <c r="H319" i="10"/>
  <c r="I319" i="10" s="1"/>
  <c r="J319" i="10" s="1"/>
  <c r="F320" i="10" s="1"/>
  <c r="H327" i="16" l="1"/>
  <c r="I327" i="16" s="1"/>
  <c r="J327" i="16" s="1"/>
  <c r="F328" i="16" s="1"/>
  <c r="H320" i="10"/>
  <c r="I320" i="10" s="1"/>
  <c r="J320" i="10" s="1"/>
  <c r="F321" i="10" s="1"/>
  <c r="H328" i="16" l="1"/>
  <c r="I328" i="16" s="1"/>
  <c r="J328" i="16" s="1"/>
  <c r="F329" i="16" s="1"/>
  <c r="H321" i="10"/>
  <c r="I321" i="10" s="1"/>
  <c r="J321" i="10" s="1"/>
  <c r="F322" i="10" s="1"/>
  <c r="H329" i="16" l="1"/>
  <c r="I329" i="16" s="1"/>
  <c r="J329" i="16" s="1"/>
  <c r="F330" i="16" s="1"/>
  <c r="H322" i="10"/>
  <c r="I322" i="10" s="1"/>
  <c r="J322" i="10" s="1"/>
  <c r="F323" i="10" s="1"/>
  <c r="H330" i="16" l="1"/>
  <c r="I330" i="16" s="1"/>
  <c r="J330" i="16" s="1"/>
  <c r="F331" i="16" s="1"/>
  <c r="H323" i="10"/>
  <c r="I323" i="10" s="1"/>
  <c r="J323" i="10" s="1"/>
  <c r="F324" i="10" s="1"/>
  <c r="H331" i="16" l="1"/>
  <c r="I331" i="16" s="1"/>
  <c r="J331" i="16" s="1"/>
  <c r="F332" i="16" s="1"/>
  <c r="H324" i="10"/>
  <c r="I324" i="10" s="1"/>
  <c r="J324" i="10" s="1"/>
  <c r="F325" i="10" s="1"/>
  <c r="H332" i="16" l="1"/>
  <c r="I332" i="16" s="1"/>
  <c r="J332" i="16"/>
  <c r="F333" i="16" s="1"/>
  <c r="H325" i="10"/>
  <c r="I325" i="10" s="1"/>
  <c r="J325" i="10" s="1"/>
  <c r="F326" i="10" s="1"/>
  <c r="H333" i="16" l="1"/>
  <c r="I333" i="16" s="1"/>
  <c r="J333" i="16" s="1"/>
  <c r="F334" i="16" s="1"/>
  <c r="H326" i="10"/>
  <c r="I326" i="10" s="1"/>
  <c r="J326" i="10" s="1"/>
  <c r="F327" i="10" s="1"/>
  <c r="H334" i="16" l="1"/>
  <c r="I334" i="16" s="1"/>
  <c r="J334" i="16" s="1"/>
  <c r="F335" i="16" s="1"/>
  <c r="H327" i="10"/>
  <c r="I327" i="10" s="1"/>
  <c r="J327" i="10" s="1"/>
  <c r="F328" i="10" s="1"/>
  <c r="H335" i="16" l="1"/>
  <c r="I335" i="16" s="1"/>
  <c r="J335" i="16" s="1"/>
  <c r="F336" i="16" s="1"/>
  <c r="H328" i="10"/>
  <c r="I328" i="10" s="1"/>
  <c r="J328" i="10" s="1"/>
  <c r="F329" i="10" s="1"/>
  <c r="H336" i="16" l="1"/>
  <c r="I336" i="16" s="1"/>
  <c r="J336" i="16" s="1"/>
  <c r="F337" i="16" s="1"/>
  <c r="H329" i="10"/>
  <c r="I329" i="10" s="1"/>
  <c r="J329" i="10" s="1"/>
  <c r="F330" i="10" s="1"/>
  <c r="H337" i="16" l="1"/>
  <c r="I337" i="16" s="1"/>
  <c r="J337" i="16" s="1"/>
  <c r="F338" i="16" s="1"/>
  <c r="H330" i="10"/>
  <c r="I330" i="10" s="1"/>
  <c r="J330" i="10" s="1"/>
  <c r="F331" i="10" s="1"/>
  <c r="H338" i="16" l="1"/>
  <c r="I338" i="16" s="1"/>
  <c r="J338" i="16" s="1"/>
  <c r="F339" i="16" s="1"/>
  <c r="H331" i="10"/>
  <c r="I331" i="10" s="1"/>
  <c r="J331" i="10" s="1"/>
  <c r="F332" i="10" s="1"/>
  <c r="H339" i="16" l="1"/>
  <c r="I339" i="16" s="1"/>
  <c r="J339" i="16" s="1"/>
  <c r="F340" i="16" s="1"/>
  <c r="H332" i="10"/>
  <c r="I332" i="10" s="1"/>
  <c r="J332" i="10" s="1"/>
  <c r="F333" i="10" s="1"/>
  <c r="H340" i="16" l="1"/>
  <c r="I340" i="16" s="1"/>
  <c r="J340" i="16"/>
  <c r="F341" i="16" s="1"/>
  <c r="H333" i="10"/>
  <c r="I333" i="10" s="1"/>
  <c r="J333" i="10" s="1"/>
  <c r="F334" i="10" s="1"/>
  <c r="H341" i="16" l="1"/>
  <c r="I341" i="16" s="1"/>
  <c r="J341" i="16" s="1"/>
  <c r="F342" i="16" s="1"/>
  <c r="H334" i="10"/>
  <c r="I334" i="10" s="1"/>
  <c r="J334" i="10" s="1"/>
  <c r="F335" i="10" s="1"/>
  <c r="H342" i="16" l="1"/>
  <c r="I342" i="16" s="1"/>
  <c r="J342" i="16" s="1"/>
  <c r="F343" i="16" s="1"/>
  <c r="H335" i="10"/>
  <c r="I335" i="10" s="1"/>
  <c r="J335" i="10" s="1"/>
  <c r="F336" i="10" s="1"/>
  <c r="H343" i="16" l="1"/>
  <c r="I343" i="16" s="1"/>
  <c r="J343" i="16"/>
  <c r="F344" i="16" s="1"/>
  <c r="H336" i="10"/>
  <c r="I336" i="10" s="1"/>
  <c r="J336" i="10" s="1"/>
  <c r="F337" i="10" s="1"/>
  <c r="H344" i="16" l="1"/>
  <c r="I344" i="16" s="1"/>
  <c r="J344" i="16" s="1"/>
  <c r="F345" i="16" s="1"/>
  <c r="H337" i="10"/>
  <c r="I337" i="10" s="1"/>
  <c r="J337" i="10" s="1"/>
  <c r="F338" i="10" s="1"/>
  <c r="H345" i="16" l="1"/>
  <c r="I345" i="16" s="1"/>
  <c r="J345" i="16"/>
  <c r="F346" i="16" s="1"/>
  <c r="H338" i="10"/>
  <c r="I338" i="10" s="1"/>
  <c r="J338" i="10" s="1"/>
  <c r="F339" i="10" s="1"/>
  <c r="H346" i="16" l="1"/>
  <c r="I346" i="16" s="1"/>
  <c r="J346" i="16" s="1"/>
  <c r="F347" i="16" s="1"/>
  <c r="H339" i="10"/>
  <c r="I339" i="10" s="1"/>
  <c r="J339" i="10" s="1"/>
  <c r="F340" i="10" s="1"/>
  <c r="H347" i="16" l="1"/>
  <c r="I347" i="16" s="1"/>
  <c r="J347" i="16" s="1"/>
  <c r="F348" i="16" s="1"/>
  <c r="H340" i="10"/>
  <c r="I340" i="10" s="1"/>
  <c r="J340" i="10" s="1"/>
  <c r="F341" i="10" s="1"/>
  <c r="H348" i="16" l="1"/>
  <c r="I348" i="16" s="1"/>
  <c r="J348" i="16"/>
  <c r="F349" i="16" s="1"/>
  <c r="H341" i="10"/>
  <c r="I341" i="10" s="1"/>
  <c r="J341" i="10" s="1"/>
  <c r="F342" i="10" s="1"/>
  <c r="H349" i="16" l="1"/>
  <c r="I349" i="16" s="1"/>
  <c r="J349" i="16" s="1"/>
  <c r="F350" i="16" s="1"/>
  <c r="H342" i="10"/>
  <c r="I342" i="10" s="1"/>
  <c r="J342" i="10" s="1"/>
  <c r="F343" i="10" s="1"/>
  <c r="H350" i="16" l="1"/>
  <c r="I350" i="16" s="1"/>
  <c r="J350" i="16" s="1"/>
  <c r="F351" i="16" s="1"/>
  <c r="H343" i="10"/>
  <c r="I343" i="10" s="1"/>
  <c r="J343" i="10" s="1"/>
  <c r="F344" i="10" s="1"/>
  <c r="H351" i="16" l="1"/>
  <c r="I351" i="16" s="1"/>
  <c r="J351" i="16" s="1"/>
  <c r="F352" i="16" s="1"/>
  <c r="H344" i="10"/>
  <c r="I344" i="10" s="1"/>
  <c r="J344" i="10" s="1"/>
  <c r="F345" i="10" s="1"/>
  <c r="H352" i="16" l="1"/>
  <c r="I352" i="16" s="1"/>
  <c r="J352" i="16"/>
  <c r="F353" i="16" s="1"/>
  <c r="H345" i="10"/>
  <c r="I345" i="10" s="1"/>
  <c r="J345" i="10" s="1"/>
  <c r="F346" i="10" s="1"/>
  <c r="H353" i="16" l="1"/>
  <c r="I353" i="16" s="1"/>
  <c r="J353" i="16" s="1"/>
  <c r="F354" i="16" s="1"/>
  <c r="H346" i="10"/>
  <c r="I346" i="10" s="1"/>
  <c r="J346" i="10" s="1"/>
  <c r="F347" i="10" s="1"/>
  <c r="H354" i="16" l="1"/>
  <c r="I354" i="16" s="1"/>
  <c r="J354" i="16" s="1"/>
  <c r="F355" i="16" s="1"/>
  <c r="H347" i="10"/>
  <c r="I347" i="10" s="1"/>
  <c r="J347" i="10" s="1"/>
  <c r="F348" i="10" s="1"/>
  <c r="H355" i="16" l="1"/>
  <c r="I355" i="16" s="1"/>
  <c r="J355" i="16" s="1"/>
  <c r="F356" i="16" s="1"/>
  <c r="H348" i="10"/>
  <c r="I348" i="10" s="1"/>
  <c r="J348" i="10" s="1"/>
  <c r="F349" i="10" s="1"/>
  <c r="H356" i="16" l="1"/>
  <c r="I356" i="16" s="1"/>
  <c r="J356" i="16" s="1"/>
  <c r="F357" i="16" s="1"/>
  <c r="H349" i="10"/>
  <c r="I349" i="10" s="1"/>
  <c r="J349" i="10" s="1"/>
  <c r="F350" i="10" s="1"/>
  <c r="H357" i="16" l="1"/>
  <c r="I357" i="16" s="1"/>
  <c r="J357" i="16" s="1"/>
  <c r="F358" i="16" s="1"/>
  <c r="H350" i="10"/>
  <c r="I350" i="10" s="1"/>
  <c r="J350" i="10" s="1"/>
  <c r="F351" i="10" s="1"/>
  <c r="H358" i="16" l="1"/>
  <c r="I358" i="16" s="1"/>
  <c r="J358" i="16" s="1"/>
  <c r="F359" i="16" s="1"/>
  <c r="H351" i="10"/>
  <c r="I351" i="10" s="1"/>
  <c r="J351" i="10" s="1"/>
  <c r="F352" i="10" s="1"/>
  <c r="H359" i="16" l="1"/>
  <c r="I359" i="16" s="1"/>
  <c r="J359" i="16"/>
  <c r="F360" i="16" s="1"/>
  <c r="H352" i="10"/>
  <c r="I352" i="10" s="1"/>
  <c r="J352" i="10" s="1"/>
  <c r="F353" i="10" s="1"/>
  <c r="H360" i="16" l="1"/>
  <c r="I360" i="16" s="1"/>
  <c r="J360" i="16"/>
  <c r="F361" i="16" s="1"/>
  <c r="H353" i="10"/>
  <c r="I353" i="10" s="1"/>
  <c r="J353" i="10" s="1"/>
  <c r="F354" i="10" s="1"/>
  <c r="H361" i="16" l="1"/>
  <c r="I361" i="16" s="1"/>
  <c r="J361" i="16"/>
  <c r="F362" i="16" s="1"/>
  <c r="H354" i="10"/>
  <c r="I354" i="10" s="1"/>
  <c r="J354" i="10" s="1"/>
  <c r="F355" i="10" s="1"/>
  <c r="H362" i="16" l="1"/>
  <c r="I362" i="16" s="1"/>
  <c r="J362" i="16" s="1"/>
  <c r="F363" i="16" s="1"/>
  <c r="H355" i="10"/>
  <c r="I355" i="10" s="1"/>
  <c r="J355" i="10" s="1"/>
  <c r="F356" i="10" s="1"/>
  <c r="H363" i="16" l="1"/>
  <c r="I363" i="16" s="1"/>
  <c r="J363" i="16" s="1"/>
  <c r="F364" i="16" s="1"/>
  <c r="H356" i="10"/>
  <c r="I356" i="10" s="1"/>
  <c r="J356" i="10" s="1"/>
  <c r="F357" i="10" s="1"/>
  <c r="H364" i="16" l="1"/>
  <c r="I364" i="16" s="1"/>
  <c r="J364" i="16"/>
  <c r="F365" i="16" s="1"/>
  <c r="H357" i="10"/>
  <c r="I357" i="10" s="1"/>
  <c r="J357" i="10" s="1"/>
  <c r="F358" i="10" s="1"/>
  <c r="H365" i="16" l="1"/>
  <c r="I365" i="16" s="1"/>
  <c r="J365" i="16" s="1"/>
  <c r="F366" i="16" s="1"/>
  <c r="H358" i="10"/>
  <c r="I358" i="10" s="1"/>
  <c r="J358" i="10" s="1"/>
  <c r="F359" i="10" s="1"/>
  <c r="H366" i="16" l="1"/>
  <c r="I366" i="16" s="1"/>
  <c r="J366" i="16" s="1"/>
  <c r="F367" i="16" s="1"/>
  <c r="H359" i="10"/>
  <c r="I359" i="10" s="1"/>
  <c r="J359" i="10" s="1"/>
  <c r="F360" i="10" s="1"/>
  <c r="H367" i="16" l="1"/>
  <c r="I367" i="16" s="1"/>
  <c r="J367" i="16" s="1"/>
  <c r="F368" i="16" s="1"/>
  <c r="H360" i="10"/>
  <c r="I360" i="10" s="1"/>
  <c r="J360" i="10" s="1"/>
  <c r="F361" i="10" s="1"/>
  <c r="H368" i="16" l="1"/>
  <c r="I368" i="16" s="1"/>
  <c r="J368" i="16" s="1"/>
  <c r="F369" i="16" s="1"/>
  <c r="H361" i="10"/>
  <c r="I361" i="10" s="1"/>
  <c r="J361" i="10" s="1"/>
  <c r="F362" i="10" s="1"/>
  <c r="H369" i="16" l="1"/>
  <c r="I369" i="16" s="1"/>
  <c r="J369" i="16"/>
  <c r="F370" i="16" s="1"/>
  <c r="H362" i="10"/>
  <c r="I362" i="10" s="1"/>
  <c r="J362" i="10" s="1"/>
  <c r="F363" i="10" s="1"/>
  <c r="H370" i="16" l="1"/>
  <c r="I370" i="16" s="1"/>
  <c r="J370" i="16" s="1"/>
  <c r="F371" i="16" s="1"/>
  <c r="H363" i="10"/>
  <c r="I363" i="10" s="1"/>
  <c r="J363" i="10" s="1"/>
  <c r="F364" i="10" s="1"/>
  <c r="H371" i="16" l="1"/>
  <c r="I371" i="16" s="1"/>
  <c r="J371" i="16" s="1"/>
  <c r="H364" i="10"/>
  <c r="I364" i="10" s="1"/>
  <c r="J364" i="10" s="1"/>
  <c r="F365" i="10" s="1"/>
  <c r="H365" i="10" l="1"/>
  <c r="I365" i="10" s="1"/>
  <c r="J365" i="10" s="1"/>
  <c r="F366" i="10" s="1"/>
  <c r="H366" i="10" l="1"/>
  <c r="I366" i="10" s="1"/>
  <c r="J366" i="10" s="1"/>
  <c r="F367" i="10" s="1"/>
  <c r="H367" i="10" l="1"/>
  <c r="I367" i="10" s="1"/>
  <c r="J367" i="10" s="1"/>
  <c r="F368" i="10" s="1"/>
  <c r="H368" i="10" l="1"/>
  <c r="I368" i="10" s="1"/>
  <c r="J368" i="10" s="1"/>
  <c r="F369" i="10" s="1"/>
  <c r="H369" i="10" l="1"/>
  <c r="I369" i="10" s="1"/>
  <c r="J369" i="10" s="1"/>
  <c r="F370" i="10" s="1"/>
  <c r="H370" i="10" l="1"/>
  <c r="I370" i="10" s="1"/>
  <c r="J370" i="10" s="1"/>
  <c r="F371" i="10" s="1"/>
  <c r="H371" i="10" l="1"/>
  <c r="I371" i="10" s="1"/>
  <c r="J371" i="10" s="1"/>
</calcChain>
</file>

<file path=xl/sharedStrings.xml><?xml version="1.0" encoding="utf-8"?>
<sst xmlns="http://schemas.openxmlformats.org/spreadsheetml/2006/main" count="569" uniqueCount="305">
  <si>
    <t>Ending Balance</t>
  </si>
  <si>
    <t>Monthly Profit &amp; Loss Section</t>
  </si>
  <si>
    <t>January</t>
  </si>
  <si>
    <t xml:space="preserve">February </t>
  </si>
  <si>
    <t xml:space="preserve">March </t>
  </si>
  <si>
    <t>April</t>
  </si>
  <si>
    <t>May</t>
  </si>
  <si>
    <t>June</t>
  </si>
  <si>
    <t>July</t>
  </si>
  <si>
    <t>August</t>
  </si>
  <si>
    <t>September</t>
  </si>
  <si>
    <t>October</t>
  </si>
  <si>
    <t>November</t>
  </si>
  <si>
    <t>December</t>
  </si>
  <si>
    <t>Yrly Totals</t>
  </si>
  <si>
    <t xml:space="preserve">Revenues: </t>
  </si>
  <si>
    <t>Account Name:</t>
  </si>
  <si>
    <t>Customer Name:</t>
  </si>
  <si>
    <t>Sales Income</t>
  </si>
  <si>
    <t>(Add Rows for New Income Entries)</t>
  </si>
  <si>
    <t>Monthly Totals:</t>
  </si>
  <si>
    <t>Expenses:</t>
  </si>
  <si>
    <t>Vendor Name:</t>
  </si>
  <si>
    <t>(Add Rows for New Expense Entries)</t>
  </si>
  <si>
    <t>Owner's Equity:</t>
  </si>
  <si>
    <t>Memo:</t>
  </si>
  <si>
    <t>(Add Rows for New Owner's Equity Entries)</t>
  </si>
  <si>
    <t>Net Income from Operations:</t>
  </si>
  <si>
    <r>
      <rPr>
        <b/>
        <sz val="14"/>
        <rFont val="Calibri"/>
        <family val="2"/>
      </rPr>
      <t>Instructions for Use:</t>
    </r>
    <r>
      <rPr>
        <sz val="12"/>
        <rFont val="Calibri"/>
        <family val="2"/>
      </rPr>
      <t xml:space="preserve"> </t>
    </r>
  </si>
  <si>
    <t>Asset #</t>
  </si>
  <si>
    <t>Date Purchased</t>
  </si>
  <si>
    <t>Account Name</t>
  </si>
  <si>
    <t>Description of Asset Purchased</t>
  </si>
  <si>
    <t>Purchase Cost</t>
  </si>
  <si>
    <t>Vendor Name</t>
  </si>
  <si>
    <t>(Add Rows for New Assets Purchased)</t>
  </si>
  <si>
    <t>Office in Home Deductions</t>
  </si>
  <si>
    <t>Office Sq. Footage</t>
  </si>
  <si>
    <t>Total Home Sq. Footage</t>
  </si>
  <si>
    <t>Deductible Percentage:</t>
  </si>
  <si>
    <t>Office in Home Expenses:</t>
  </si>
  <si>
    <t>Total Expense</t>
  </si>
  <si>
    <t>Deductible Portion</t>
  </si>
  <si>
    <t>Real Estate Taxes</t>
  </si>
  <si>
    <t>Home Mortgage Interest</t>
  </si>
  <si>
    <t>Home Insurance</t>
  </si>
  <si>
    <t>Home Repairs / Maintenance</t>
  </si>
  <si>
    <t>Electric</t>
  </si>
  <si>
    <t>Water</t>
  </si>
  <si>
    <t>Sewage</t>
  </si>
  <si>
    <t>Total Expenses</t>
  </si>
  <si>
    <t xml:space="preserve">Business Vehicle Mileage Deduction: </t>
  </si>
  <si>
    <t xml:space="preserve">Vehicle 1: </t>
  </si>
  <si>
    <t>Vehicle Make / Model / Year</t>
  </si>
  <si>
    <t>Date Placed Into Business Use</t>
  </si>
  <si>
    <t>Total Purchase Cost of Vehicle</t>
  </si>
  <si>
    <t xml:space="preserve">Was this vehicle available for personal use? </t>
  </si>
  <si>
    <t xml:space="preserve">Was this vehicle used primarily by a more than 5% owner or related person? </t>
  </si>
  <si>
    <t xml:space="preserve">Is their evidence to support the business use claimed? </t>
  </si>
  <si>
    <t xml:space="preserve">Is another vehicle available for personal use? </t>
  </si>
  <si>
    <t xml:space="preserve">Was the vehicle leased? </t>
  </si>
  <si>
    <t xml:space="preserve">If "Yes," is the evidence written? </t>
  </si>
  <si>
    <t>Total Business Miles Driven:</t>
  </si>
  <si>
    <t>Total Business + Personal Miles Driven:</t>
  </si>
  <si>
    <t>Vehicle 2:</t>
  </si>
  <si>
    <t>Assets</t>
  </si>
  <si>
    <t>Cash - Business Checking</t>
  </si>
  <si>
    <t>Cash balance for business checking account</t>
  </si>
  <si>
    <t>Cash - Business Savings</t>
  </si>
  <si>
    <t>Cash balance for business saving account</t>
  </si>
  <si>
    <t>Marketable Securities</t>
  </si>
  <si>
    <t>Investments in stocks or bonds, singly or in mutual funds</t>
  </si>
  <si>
    <t>Accounts Receivable</t>
  </si>
  <si>
    <t>Outstanding receivables due from customers</t>
  </si>
  <si>
    <t>Long Term Notes Receivable</t>
  </si>
  <si>
    <t>Outstanding long term lease receivables due from customers: building, vehicle, equipment, etc.</t>
  </si>
  <si>
    <t>Inventory</t>
  </si>
  <si>
    <t>Total products on hand that are available for sale</t>
  </si>
  <si>
    <t>Buildings and Improvements</t>
  </si>
  <si>
    <t>Buildings, permanently attached fixtures, and improvements on company-owned (or leased) land</t>
  </si>
  <si>
    <t>Furniture and Equipment</t>
  </si>
  <si>
    <t>Furniture and equipment with useful life exceeding one year</t>
  </si>
  <si>
    <t>Land</t>
  </si>
  <si>
    <t>Land owned by the company</t>
  </si>
  <si>
    <t>Liabilities</t>
  </si>
  <si>
    <t>Accounts Payable</t>
  </si>
  <si>
    <t>Outstanding liabilities owed to vendors</t>
  </si>
  <si>
    <t>Long Term Notes Payable</t>
  </si>
  <si>
    <t>Taxes Payable</t>
  </si>
  <si>
    <t>Payroll Liabilities</t>
  </si>
  <si>
    <t>Outstanding payroll liabilities</t>
  </si>
  <si>
    <t>Owner's Equity</t>
  </si>
  <si>
    <t>Owner Contributions to Business</t>
  </si>
  <si>
    <t>Contributions of cash or property to the operations of the business</t>
  </si>
  <si>
    <t>Owner Distributions from Business</t>
  </si>
  <si>
    <t>Distributions of cash or property from the operations of the business</t>
  </si>
  <si>
    <t>Dividends Paid to Owner</t>
  </si>
  <si>
    <t>Dividend payments made from business to owner</t>
  </si>
  <si>
    <t>Retained Earnings</t>
  </si>
  <si>
    <t>Carryover of earnings in prior periods</t>
  </si>
  <si>
    <t>Income</t>
  </si>
  <si>
    <t>Income from sales of tangible products</t>
  </si>
  <si>
    <t>Services Income</t>
  </si>
  <si>
    <t>Income from sales of services performed</t>
  </si>
  <si>
    <t>Interest Income</t>
  </si>
  <si>
    <t>Income from accrued interest on business investments, bank accounts, or loan receivables</t>
  </si>
  <si>
    <t>Other Income</t>
  </si>
  <si>
    <t xml:space="preserve">Income from other operations </t>
  </si>
  <si>
    <t>Returns, Discounts, &amp; Allowances</t>
  </si>
  <si>
    <t>Returns, Discounts, and Allowances given to customers</t>
  </si>
  <si>
    <t>Expenses</t>
  </si>
  <si>
    <t>Cost of Goods Sold</t>
  </si>
  <si>
    <t>Cost of products sold from inventory</t>
  </si>
  <si>
    <t>Advertising and Promotion</t>
  </si>
  <si>
    <t>Advertising, marketing, graphic design, and other promotional expenses</t>
  </si>
  <si>
    <t>Automobile Expense</t>
  </si>
  <si>
    <t>Fuel, oil, repairs, and other automobile maintenance for business autos</t>
  </si>
  <si>
    <t>Bank Service Charges</t>
  </si>
  <si>
    <t>Bank account service fees, bad check charges and other bank fees</t>
  </si>
  <si>
    <t>Licenses and Permits</t>
  </si>
  <si>
    <t>Business licenses, permits, and other business-related registration fees</t>
  </si>
  <si>
    <t>Computer and Internet Expenses</t>
  </si>
  <si>
    <t>Computer supplies, off-the-shelf software, online fees, and other computer or internet related expenses</t>
  </si>
  <si>
    <t>Continuing Education</t>
  </si>
  <si>
    <t>Seminars, conferences, educational expenses and employee development, not including travel</t>
  </si>
  <si>
    <t>Depreciation Expense</t>
  </si>
  <si>
    <t>Depreciation on equipment, buildings and improvements</t>
  </si>
  <si>
    <t>Dues and Subscriptions</t>
  </si>
  <si>
    <t>Subscriptions and membership dues for civic, service, professional, trade organizations</t>
  </si>
  <si>
    <t>Equipment Rental</t>
  </si>
  <si>
    <t>Rent paid for rented equipment used for business</t>
  </si>
  <si>
    <t>Freight-In</t>
  </si>
  <si>
    <t>Amounts paid for delivery of products</t>
  </si>
  <si>
    <t>Insurance: Auto</t>
  </si>
  <si>
    <t>Automobile Insurance payments</t>
  </si>
  <si>
    <t>Insurance: Liability</t>
  </si>
  <si>
    <t>Business liability insurance payments</t>
  </si>
  <si>
    <t>Insurance: Health</t>
  </si>
  <si>
    <t>Self-employed health insurance payments</t>
  </si>
  <si>
    <t>Interest Expense</t>
  </si>
  <si>
    <t>Interest payments on business loans, credit card balances, or other business debt</t>
  </si>
  <si>
    <t>Meals and Entertainment</t>
  </si>
  <si>
    <t>Business meals and entertainment expenses, including travel-related meals (may have limited deductibility)</t>
  </si>
  <si>
    <t>Office Supplies</t>
  </si>
  <si>
    <t>Office supplies expense</t>
  </si>
  <si>
    <t>Outside Services</t>
  </si>
  <si>
    <t>Payments to outside contractors (non-employees) for projects, consulting, or short-term assignments</t>
  </si>
  <si>
    <t>Postage and Delivery</t>
  </si>
  <si>
    <t>Postage, courier, and pickup and delivery services</t>
  </si>
  <si>
    <t>Printing and Reproduction</t>
  </si>
  <si>
    <t>Printing, copies, and other reproduction expenses</t>
  </si>
  <si>
    <t>Legal and Professional Fees</t>
  </si>
  <si>
    <t>Payments to attorneys and other professionals for services rendered</t>
  </si>
  <si>
    <t>Rent Expense</t>
  </si>
  <si>
    <t>Rent paid for company offices or other structures used in the business</t>
  </si>
  <si>
    <t>Repairs and Maintenance</t>
  </si>
  <si>
    <t>Incidental repairs and maintenance of business assets that do not add to the value or appreciably prolong its life</t>
  </si>
  <si>
    <t>Small Tools and Equipment</t>
  </si>
  <si>
    <t>Purchases of small tools or equipment not classified as fixed assets</t>
  </si>
  <si>
    <t>Storage and Warehousing</t>
  </si>
  <si>
    <t>Amounts paid to storage facilities</t>
  </si>
  <si>
    <t>Taxes - Property</t>
  </si>
  <si>
    <t>Taxes paid on property owned by the business, franchise taxes, excise taxes, etc.</t>
  </si>
  <si>
    <t>Taxes - Income</t>
  </si>
  <si>
    <t xml:space="preserve">Federal and State taxes paid on income earned </t>
  </si>
  <si>
    <t>Taxes - Payroll</t>
  </si>
  <si>
    <t>Payroll taxes paid</t>
  </si>
  <si>
    <t>Telephone Expense</t>
  </si>
  <si>
    <t>Telephone and long distance charges, faxing, and other fees Not equipment purchases</t>
  </si>
  <si>
    <t>Travel Expense</t>
  </si>
  <si>
    <t>Business-related travel expenses including airline tickets, taxi fares, hotel and other travel expenses</t>
  </si>
  <si>
    <t>Uniforms</t>
  </si>
  <si>
    <t>Uniforms for employees and contractors</t>
  </si>
  <si>
    <t>Utilities</t>
  </si>
  <si>
    <t>Water, electricity, garbage, and other basic utilities expenses</t>
  </si>
  <si>
    <t>Beginning Mileage Reading</t>
  </si>
  <si>
    <t>Ending Mileage Reading</t>
  </si>
  <si>
    <t>The Asset Section will track your assets purchased throughout the year.  Assets can be described as larger items that give use</t>
  </si>
  <si>
    <t xml:space="preserve">below, choose the appropriate "Account Name" from the available drop down list linked to your "Chart of Accounts" tab </t>
  </si>
  <si>
    <t>(see tab for explanations of each account type). If you need to add a row, simply right click the "Add Rows" section, select "Insert)</t>
  </si>
  <si>
    <t xml:space="preserve">the "Add Rows" section, select "Insert," and then choose "Entire Row" to bring a new row into the spreadsheet. Copy the </t>
  </si>
  <si>
    <t xml:space="preserve">following columns: 1.) Asset # ; 2.) Account Name. This dragging will automatically copy the formulas into your newly inserted rows. </t>
  </si>
  <si>
    <t>home office used for your business operations.  The deductible portion is automatically calculated</t>
  </si>
  <si>
    <t xml:space="preserve">based on the total square footage of your office vs. the total square footage of your home.  The </t>
  </si>
  <si>
    <t>The business vehicle mileage worksheet tracks the mileage deduction available from use of your vehicle for</t>
  </si>
  <si>
    <t>business purposes.  Enter the beginning mileage reading for the year, and the ending mileage reading for the</t>
  </si>
  <si>
    <r>
      <t>Business</t>
    </r>
    <r>
      <rPr>
        <sz val="18"/>
        <rFont val="Book Antiqua"/>
        <family val="1"/>
        <scheme val="minor"/>
      </rPr>
      <t xml:space="preserve"> </t>
    </r>
    <r>
      <rPr>
        <sz val="18"/>
        <color rgb="FF808080"/>
        <rFont val="Arial"/>
        <family val="2"/>
      </rPr>
      <t>Vehicle Mileage</t>
    </r>
  </si>
  <si>
    <t>Profit &amp; Loss Tracker</t>
  </si>
  <si>
    <t>The Small Business Planner is designed to give our clients a simple, comprehensive</t>
  </si>
  <si>
    <t xml:space="preserve">information throughout each business year. </t>
  </si>
  <si>
    <t>Small Business Planner</t>
  </si>
  <si>
    <t xml:space="preserve">Small Business Planner Include: </t>
  </si>
  <si>
    <t>Calculator Inputs:</t>
  </si>
  <si>
    <t>Duration of Loan (months)</t>
  </si>
  <si>
    <t>Down Payment</t>
  </si>
  <si>
    <t>Loan Start Date</t>
  </si>
  <si>
    <t xml:space="preserve"> Gross Loan Amount</t>
  </si>
  <si>
    <t>Net Loan Amount</t>
  </si>
  <si>
    <t>#</t>
  </si>
  <si>
    <t>Month</t>
  </si>
  <si>
    <t>Opening Balance</t>
  </si>
  <si>
    <t>Interest Payment</t>
  </si>
  <si>
    <t>Principal Payment</t>
  </si>
  <si>
    <t>Monthly Loan Payment</t>
  </si>
  <si>
    <t>Loan Interest Rate (Annual)</t>
  </si>
  <si>
    <t>Payment Calculations:</t>
  </si>
  <si>
    <t xml:space="preserve">tool to track performance, make budgeting decisions, and aggregate important tax </t>
  </si>
  <si>
    <t xml:space="preserve">The Office in Home worksheet tracks your available deductions for the space designated as your </t>
  </si>
  <si>
    <t xml:space="preserve">Chart of Accounts - Master List: </t>
  </si>
  <si>
    <t>Outstanding long term liabilities owed to vendors: building, vehicle, equipment, etc.</t>
  </si>
  <si>
    <t>Outstanding tax liabilities</t>
  </si>
  <si>
    <t>Loan Amortization Table 2</t>
  </si>
  <si>
    <t>Loan Amortization Table 1</t>
  </si>
  <si>
    <t xml:space="preserve">The Chart of Accounts Master List serves as the source of available accounts to select among the various worksheets in your financials. This list is finite, </t>
  </si>
  <si>
    <t xml:space="preserve">and should not be manipulated or altered without help from our team in order to ensure the spreadsheet's data doesn't become corrupted. </t>
  </si>
  <si>
    <t>Payroll Calculator</t>
  </si>
  <si>
    <r>
      <t xml:space="preserve">Make online payments by registering at </t>
    </r>
    <r>
      <rPr>
        <b/>
        <sz val="14"/>
        <color rgb="FF0070C0"/>
        <rFont val="Book Antiqua"/>
        <family val="2"/>
        <scheme val="minor"/>
      </rPr>
      <t xml:space="preserve">https://www.eftps.gov/eftps/ </t>
    </r>
    <r>
      <rPr>
        <sz val="14"/>
        <color theme="1"/>
        <rFont val="Book Antiqua"/>
        <family val="2"/>
        <scheme val="minor"/>
      </rPr>
      <t xml:space="preserve">and at </t>
    </r>
    <r>
      <rPr>
        <b/>
        <sz val="14"/>
        <color rgb="FF0070C0"/>
        <rFont val="Book Antiqua"/>
        <family val="2"/>
        <scheme val="minor"/>
      </rPr>
      <t xml:space="preserve">http://www.twc.state.tx.us/ </t>
    </r>
    <r>
      <rPr>
        <sz val="14"/>
        <rFont val="Book Antiqua"/>
        <family val="2"/>
        <scheme val="minor"/>
      </rPr>
      <t>following the payment and filing schedules marked below. The following due dates apply to each payments and filings:</t>
    </r>
  </si>
  <si>
    <t>(1) Monthly EFTPS Payments - Pay by 10th of following month</t>
  </si>
  <si>
    <t xml:space="preserve">(2) Quarterly TWC Payments - Pay by the last day of the month following the quarter  </t>
  </si>
  <si>
    <t>(3) Annual 940 Federal Unempoyment - Pay by the last day of the month following the year end</t>
  </si>
  <si>
    <t>Employee's Taxes</t>
  </si>
  <si>
    <t>Employer's Taxes &amp; Matching</t>
  </si>
  <si>
    <t>Federal Tax Withholding</t>
  </si>
  <si>
    <t>Social Security</t>
  </si>
  <si>
    <t>Medicare</t>
  </si>
  <si>
    <t>Federal Unemployment</t>
  </si>
  <si>
    <t>Texas Workforce Commission</t>
  </si>
  <si>
    <t>Monday</t>
  </si>
  <si>
    <t>Tuesday</t>
  </si>
  <si>
    <t>Wednesday</t>
  </si>
  <si>
    <t>Thursday</t>
  </si>
  <si>
    <t>Friday</t>
  </si>
  <si>
    <t>Saturday</t>
  </si>
  <si>
    <t>Sunday</t>
  </si>
  <si>
    <t>Weekly Gross Pay</t>
  </si>
  <si>
    <t>Weekly Net Pay (After Tax)</t>
  </si>
  <si>
    <t>EFTPS - Pay Monthly</t>
  </si>
  <si>
    <t>EFTPS - Pay Annually</t>
  </si>
  <si>
    <t>TWC Online - Pay Qtrly</t>
  </si>
  <si>
    <t>Work Week</t>
  </si>
  <si>
    <t>Pay EFTPS for January</t>
  </si>
  <si>
    <t>February</t>
  </si>
  <si>
    <t>Pay Day</t>
  </si>
  <si>
    <t>Pay EFTPS for February</t>
  </si>
  <si>
    <t>March</t>
  </si>
  <si>
    <t>Employee's Portion</t>
  </si>
  <si>
    <t>Employer's Portion</t>
  </si>
  <si>
    <t>Gross Wages</t>
  </si>
  <si>
    <t>Pay EFTPS for March</t>
  </si>
  <si>
    <t>Pay TWC for Qtr. 1</t>
  </si>
  <si>
    <t>Pay EFTPS for April</t>
  </si>
  <si>
    <t>Pay EFTPS for May</t>
  </si>
  <si>
    <t>Pay EFTPS for June</t>
  </si>
  <si>
    <t>Pay TWC for Qtr. 2</t>
  </si>
  <si>
    <t>Pay EFTPS for July</t>
  </si>
  <si>
    <t>Pay TWC for Qtr. 3</t>
  </si>
  <si>
    <t>Pay TWC for Qtr. 4</t>
  </si>
  <si>
    <t>Pay 940 EFTPS Fed. Unemp.</t>
  </si>
  <si>
    <t>Annual Totals</t>
  </si>
  <si>
    <t>Annual W-2 Gross Wage Amount</t>
  </si>
  <si>
    <t>Number of Pay Periods / Year</t>
  </si>
  <si>
    <t>Wage Amount per Pay Period</t>
  </si>
  <si>
    <t>Expected Effective Tax  Rate</t>
  </si>
  <si>
    <t>Federal Withholding per Pay Period</t>
  </si>
  <si>
    <t>Pay EFTPS - August</t>
  </si>
  <si>
    <t>Pay EFTPS - September</t>
  </si>
  <si>
    <t>Pay EFTPS - October</t>
  </si>
  <si>
    <t>Pay EFTPS - November</t>
  </si>
  <si>
    <t>Pay EFTPS - December</t>
  </si>
  <si>
    <t>Enter Your Wage Amount Per Pay Period on your Designated Pay Days Below</t>
  </si>
  <si>
    <t>Payroll Tracker - Salary Wages</t>
  </si>
  <si>
    <t>**Pay Day Determines EFTPS Month Cutoff**</t>
  </si>
  <si>
    <t>Form 941 Quarterly Filing - Quarter 1: Due Last Day of Month Following Qtr</t>
  </si>
  <si>
    <t>Form 941 Quarterly Filing - Quarter 2: Due Last Day of Month Following Qtr</t>
  </si>
  <si>
    <t>Form 941 Quarterly Filing - Quarter 3: Due Last Day of Month Following Qtr</t>
  </si>
  <si>
    <t>Form 941 Quarterly Filing - Quarter 4: Due Last Day of Month Following Qtr</t>
  </si>
  <si>
    <t>Cable / Internet</t>
  </si>
  <si>
    <t>Hourly Wage Amount</t>
  </si>
  <si>
    <t>Full Time Work Hours / Year</t>
  </si>
  <si>
    <t>The Profit &amp; Loss Section will track your monthly income and expenses by customer or vendor, and will automatically total these categories for the year to show your Annual Net Income. For each line below, choose the appropriate "Account Name" from</t>
  </si>
  <si>
    <t>the available drop down list linked to your "Chart of Accounts" tab (see tab for explanations of each account type). Type in the "Customer" or "Vendor" name to track individuals that you do  do business with regularly if you so choose. Totals will</t>
  </si>
  <si>
    <t>automatically change since the formulas are pre-built into the spreadsheet. If you need to add a row, simply right click the "Add Rows" section, select "Insert," and then choose "Entire Row" to bring a new row into the spreadsheet. Copy the pre-built</t>
  </si>
  <si>
    <t>formulas down the new row by clicking and dragging the bottom right corner of the following columns: 1.) Revenues, Expenses, or Owner's Equity Column ; 2.) Account Name Column ; 3.) Yrly Totals Column. This dragging will automatically copy the formulas</t>
  </si>
  <si>
    <t xml:space="preserve">into your newly inserted row. </t>
  </si>
  <si>
    <t>New Asset Purchases</t>
  </si>
  <si>
    <t>Loan Amortization Tables</t>
  </si>
  <si>
    <t>Payroll Calculator / Trackers</t>
  </si>
  <si>
    <t>Available Office in Home Expenses do not include any yard or pool repairs and maintenance. Only repairs and</t>
  </si>
  <si>
    <t xml:space="preserve">maintenance related to the physical overall home itself can be deducted on the Office in Home Expenses. </t>
  </si>
  <si>
    <t>Purchase Cost of Home</t>
  </si>
  <si>
    <t>Home Purchase Date</t>
  </si>
  <si>
    <t>Please submit the closing statement of your home purchase from settlement if this is the first year we are</t>
  </si>
  <si>
    <t xml:space="preserve">claiming your office in home deductions. </t>
  </si>
  <si>
    <t>Cleaning</t>
  </si>
  <si>
    <t>Gas</t>
  </si>
  <si>
    <t>Security</t>
  </si>
  <si>
    <t xml:space="preserve">available deductible expenses related to your home are listed below. </t>
  </si>
  <si>
    <t>Is their evidence to support the business use claimed?</t>
  </si>
  <si>
    <t xml:space="preserve">year, along with the miles driven strictly for business purposes.  Please submit the closing statement of your </t>
  </si>
  <si>
    <t xml:space="preserve">home purchase if this is the first year we are claiming your office in home deductions. </t>
  </si>
  <si>
    <t>Payroll Tracker - Hourly Wages</t>
  </si>
  <si>
    <t>Enter TWC Rate</t>
  </si>
  <si>
    <t>1/3/22 - 1/7/22</t>
  </si>
  <si>
    <t xml:space="preserve">to the business for more than one year and generally cost over $2,500.00 to purchase (Computer, Machinery, etc.). For each line </t>
  </si>
  <si>
    <t>Asset Purchases Section - (Any Individual Items w/ Cost Over $2,500)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</si>
</sst>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7" formatCode="&quot;$&quot;#,##0.00_);\(&quot;$&quot;#,##0.00\)"/>
    <numFmt numFmtId="8" formatCode="&quot;$&quot;#,##0.00_);[Red]\(&quot;$&quot;#,##0.00\)"/>
    <numFmt numFmtId="44" formatCode="_(&quot;$&quot;* #,##0.00_);_(&quot;$&quot;* \(#,##0.00\);_(&quot;$&quot;* &quot;-&quot;??_);_(@_)"/>
    <numFmt numFmtId="164" formatCode="0.00_);\(0.00\)"/>
    <numFmt numFmtId="165" formatCode="0_);\(0\)"/>
    <numFmt numFmtId="166" formatCode="mm/dd/yy;@"/>
  </numFmts>
  <fonts count="45" x14ac:knownFonts="1">
    <font>
      <sz val="10"/>
      <name val="Book Antiqua"/>
      <family val="1"/>
      <scheme val="minor"/>
    </font>
    <font>
      <sz val="11"/>
      <color theme="1"/>
      <name val="Book Antiqua"/>
      <family val="2"/>
      <scheme val="minor"/>
    </font>
    <font>
      <sz val="10"/>
      <name val="Arial"/>
      <family val="2"/>
    </font>
    <font>
      <sz val="11"/>
      <color theme="1"/>
      <name val="Agency FB"/>
      <family val="2"/>
    </font>
    <font>
      <sz val="10"/>
      <name val="Book Antiqua"/>
      <family val="1"/>
      <scheme val="minor"/>
    </font>
    <font>
      <sz val="11"/>
      <color rgb="FF3F3F76"/>
      <name val="Agency FB"/>
      <family val="2"/>
    </font>
    <font>
      <b/>
      <sz val="11"/>
      <color rgb="FFFA7D00"/>
      <name val="Agency FB"/>
      <family val="2"/>
    </font>
    <font>
      <sz val="10"/>
      <name val="Calibri"/>
      <family val="2"/>
    </font>
    <font>
      <b/>
      <sz val="11"/>
      <color theme="1"/>
      <name val="Calibri"/>
      <family val="2"/>
    </font>
    <font>
      <b/>
      <sz val="14"/>
      <color theme="1"/>
      <name val="Calibri"/>
      <family val="2"/>
    </font>
    <font>
      <b/>
      <sz val="16"/>
      <color theme="0"/>
      <name val="Calibri"/>
      <family val="2"/>
    </font>
    <font>
      <sz val="12"/>
      <name val="Calibri"/>
      <family val="2"/>
    </font>
    <font>
      <b/>
      <sz val="14"/>
      <name val="Calibri"/>
      <family val="2"/>
    </font>
    <font>
      <b/>
      <sz val="14"/>
      <color theme="0"/>
      <name val="Calibri"/>
      <family val="2"/>
    </font>
    <font>
      <sz val="11"/>
      <color theme="0"/>
      <name val="Calibri"/>
      <family val="2"/>
    </font>
    <font>
      <b/>
      <sz val="11"/>
      <color rgb="FFC00000"/>
      <name val="Calibri"/>
      <family val="2"/>
    </font>
    <font>
      <b/>
      <sz val="11"/>
      <name val="Calibri"/>
      <family val="2"/>
    </font>
    <font>
      <sz val="14"/>
      <color theme="1"/>
      <name val="Calibri"/>
      <family val="2"/>
    </font>
    <font>
      <sz val="11"/>
      <color rgb="FFC00000"/>
      <name val="Calibri"/>
      <family val="2"/>
    </font>
    <font>
      <b/>
      <sz val="11"/>
      <color theme="0"/>
      <name val="Calibri"/>
      <family val="2"/>
    </font>
    <font>
      <b/>
      <sz val="12"/>
      <color theme="1"/>
      <name val="Calibri"/>
      <family val="2"/>
    </font>
    <font>
      <sz val="12"/>
      <color theme="1"/>
      <name val="Calibri"/>
      <family val="2"/>
    </font>
    <font>
      <b/>
      <sz val="12"/>
      <name val="Calibri"/>
      <family val="2"/>
    </font>
    <font>
      <b/>
      <sz val="12"/>
      <color rgb="FFC00000"/>
      <name val="Calibri"/>
      <family val="2"/>
    </font>
    <font>
      <sz val="11"/>
      <name val="Calibri"/>
      <family val="2"/>
    </font>
    <font>
      <sz val="18"/>
      <color rgb="FF808080"/>
      <name val="Arial"/>
      <family val="2"/>
    </font>
    <font>
      <sz val="18"/>
      <name val="Book Antiqua"/>
      <family val="1"/>
      <scheme val="minor"/>
    </font>
    <font>
      <sz val="14"/>
      <color rgb="FF808080"/>
      <name val="Arial"/>
      <family val="2"/>
    </font>
    <font>
      <sz val="8"/>
      <color rgb="FF000000"/>
      <name val="Tahoma"/>
      <family val="2"/>
    </font>
    <font>
      <b/>
      <sz val="22"/>
      <color rgb="FF808080"/>
      <name val="Arial"/>
      <family val="2"/>
    </font>
    <font>
      <b/>
      <sz val="12"/>
      <name val="Book Antiqua"/>
      <family val="1"/>
      <scheme val="minor"/>
    </font>
    <font>
      <b/>
      <sz val="11"/>
      <color theme="0"/>
      <name val="Book Antiqua"/>
      <family val="2"/>
      <scheme val="minor"/>
    </font>
    <font>
      <b/>
      <sz val="11"/>
      <color theme="1"/>
      <name val="Book Antiqua"/>
      <family val="2"/>
      <scheme val="minor"/>
    </font>
    <font>
      <b/>
      <sz val="14"/>
      <color theme="1"/>
      <name val="Book Antiqua"/>
      <family val="2"/>
      <scheme val="minor"/>
    </font>
    <font>
      <sz val="14"/>
      <color theme="1"/>
      <name val="Book Antiqua"/>
      <family val="2"/>
      <scheme val="minor"/>
    </font>
    <font>
      <b/>
      <sz val="14"/>
      <color rgb="FF0070C0"/>
      <name val="Book Antiqua"/>
      <family val="2"/>
      <scheme val="minor"/>
    </font>
    <font>
      <sz val="14"/>
      <name val="Book Antiqua"/>
      <family val="2"/>
      <scheme val="minor"/>
    </font>
    <font>
      <b/>
      <sz val="12"/>
      <color theme="0"/>
      <name val="Book Antiqua"/>
      <family val="2"/>
      <scheme val="minor"/>
    </font>
    <font>
      <b/>
      <sz val="11"/>
      <color rgb="FFC00000"/>
      <name val="Book Antiqua"/>
      <family val="2"/>
      <scheme val="minor"/>
    </font>
    <font>
      <b/>
      <sz val="12"/>
      <color theme="1"/>
      <name val="Book Antiqua"/>
      <family val="2"/>
      <scheme val="minor"/>
    </font>
    <font>
      <b/>
      <sz val="14"/>
      <color theme="0"/>
      <name val="Book Antiqua"/>
      <family val="2"/>
      <scheme val="minor"/>
    </font>
    <font>
      <sz val="12"/>
      <name val="Book Antiqua"/>
      <family val="2"/>
      <scheme val="minor"/>
    </font>
    <font>
      <b/>
      <sz val="14"/>
      <name val="Book Antiqua"/>
      <family val="1"/>
      <scheme val="minor"/>
    </font>
    <font>
      <sz val="14"/>
      <name val="Book Antiqua"/>
      <family val="1"/>
      <scheme val="minor"/>
    </font>
    <font>
      <b/>
      <sz val="10"/>
      <name val="Calibri"/>
      <family val="2"/>
    </font>
  </fonts>
  <fills count="19">
    <fill>
      <patternFill patternType="none"/>
    </fill>
    <fill>
      <patternFill patternType="gray125"/>
    </fill>
    <fill>
      <patternFill patternType="solid">
        <fgColor theme="6" tint="0.79998168889431442"/>
        <bgColor theme="6" tint="0.79998168889431442"/>
      </patternFill>
    </fill>
    <fill>
      <patternFill patternType="solid">
        <fgColor rgb="FFFFCC99"/>
      </patternFill>
    </fill>
    <fill>
      <patternFill patternType="solid">
        <fgColor rgb="FFF2F2F2"/>
      </patternFill>
    </fill>
    <fill>
      <patternFill patternType="solid">
        <fgColor theme="3"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bgColor indexed="64"/>
      </patternFill>
    </fill>
    <fill>
      <patternFill patternType="solid">
        <fgColor theme="5" tint="-0.499984740745262"/>
        <bgColor indexed="64"/>
      </patternFill>
    </fill>
    <fill>
      <patternFill patternType="solid">
        <fgColor rgb="FF0070C0"/>
        <bgColor indexed="64"/>
      </patternFill>
    </fill>
    <fill>
      <patternFill patternType="solid">
        <fgColor rgb="FF006600"/>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1" tint="0.499984740745262"/>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diagonal/>
    </border>
    <border>
      <left/>
      <right style="thin">
        <color indexed="64"/>
      </right>
      <top/>
      <bottom/>
      <diagonal/>
    </border>
  </borders>
  <cellStyleXfs count="7">
    <xf numFmtId="0" fontId="0" fillId="0" borderId="0"/>
    <xf numFmtId="0" fontId="1" fillId="0" borderId="0"/>
    <xf numFmtId="0" fontId="4" fillId="0" borderId="0"/>
    <xf numFmtId="44" fontId="2" fillId="0" borderId="0" applyFont="0" applyFill="0" applyBorder="0" applyAlignment="0" applyProtection="0"/>
    <xf numFmtId="0" fontId="3" fillId="2" borderId="0" applyNumberFormat="0" applyBorder="0" applyAlignment="0" applyProtection="0"/>
    <xf numFmtId="0" fontId="5" fillId="3" borderId="1" applyNumberFormat="0" applyAlignment="0" applyProtection="0"/>
    <xf numFmtId="0" fontId="6" fillId="4" borderId="1" applyNumberFormat="0" applyAlignment="0" applyProtection="0"/>
  </cellStyleXfs>
  <cellXfs count="233">
    <xf numFmtId="0" fontId="0" fillId="0" borderId="0" xfId="0"/>
    <xf numFmtId="0" fontId="7" fillId="0" borderId="0" xfId="0" applyFont="1"/>
    <xf numFmtId="0" fontId="11" fillId="0" borderId="0" xfId="0" applyFont="1" applyFill="1" applyAlignment="1"/>
    <xf numFmtId="0" fontId="7" fillId="0" borderId="0" xfId="0" applyFont="1" applyProtection="1">
      <protection locked="0"/>
    </xf>
    <xf numFmtId="0" fontId="7" fillId="0" borderId="0" xfId="0" applyFont="1" applyAlignment="1" applyProtection="1">
      <alignment horizontal="center"/>
      <protection locked="0"/>
    </xf>
    <xf numFmtId="0" fontId="8" fillId="0" borderId="0" xfId="0" applyFont="1" applyProtection="1">
      <protection locked="0"/>
    </xf>
    <xf numFmtId="39" fontId="7" fillId="7" borderId="0" xfId="0" applyNumberFormat="1" applyFont="1" applyFill="1" applyAlignment="1" applyProtection="1">
      <alignment horizontal="center"/>
      <protection locked="0"/>
    </xf>
    <xf numFmtId="39" fontId="7" fillId="0" borderId="0" xfId="0" applyNumberFormat="1" applyFont="1" applyAlignment="1" applyProtection="1">
      <alignment horizontal="center"/>
      <protection locked="0"/>
    </xf>
    <xf numFmtId="0" fontId="9" fillId="0" borderId="0" xfId="0" applyFont="1" applyProtection="1">
      <protection locked="0"/>
    </xf>
    <xf numFmtId="0" fontId="17" fillId="0" borderId="0" xfId="0" applyFont="1" applyFill="1" applyProtection="1">
      <protection locked="0"/>
    </xf>
    <xf numFmtId="0" fontId="7" fillId="0" borderId="0" xfId="0" applyFont="1" applyFill="1" applyProtection="1">
      <protection locked="0"/>
    </xf>
    <xf numFmtId="39" fontId="7" fillId="0" borderId="0" xfId="0" applyNumberFormat="1" applyFont="1" applyFill="1" applyAlignment="1" applyProtection="1">
      <alignment horizontal="center"/>
      <protection locked="0"/>
    </xf>
    <xf numFmtId="39" fontId="8" fillId="0" borderId="0" xfId="0" applyNumberFormat="1" applyFont="1" applyFill="1" applyAlignment="1" applyProtection="1">
      <alignment horizontal="center"/>
      <protection locked="0"/>
    </xf>
    <xf numFmtId="0" fontId="17" fillId="0" borderId="0" xfId="0" applyFont="1" applyProtection="1">
      <protection locked="0"/>
    </xf>
    <xf numFmtId="0" fontId="18" fillId="0" borderId="0" xfId="0" applyFont="1" applyProtection="1">
      <protection locked="0"/>
    </xf>
    <xf numFmtId="0" fontId="7" fillId="0" borderId="0" xfId="0" applyFont="1" applyProtection="1">
      <protection hidden="1"/>
    </xf>
    <xf numFmtId="0" fontId="7" fillId="0" borderId="0" xfId="0" applyFont="1" applyAlignment="1" applyProtection="1">
      <alignment horizontal="center"/>
      <protection hidden="1"/>
    </xf>
    <xf numFmtId="0" fontId="8" fillId="0" borderId="0" xfId="0" applyFont="1" applyProtection="1">
      <protection hidden="1"/>
    </xf>
    <xf numFmtId="0" fontId="9" fillId="0" borderId="0" xfId="0" applyFont="1" applyAlignment="1" applyProtection="1">
      <alignment horizontal="center"/>
      <protection hidden="1"/>
    </xf>
    <xf numFmtId="0" fontId="11" fillId="6" borderId="0" xfId="0" applyFont="1" applyFill="1" applyAlignment="1" applyProtection="1">
      <alignment horizontal="left"/>
      <protection hidden="1"/>
    </xf>
    <xf numFmtId="0" fontId="13" fillId="9" borderId="0" xfId="0" applyFont="1" applyFill="1" applyProtection="1">
      <protection hidden="1"/>
    </xf>
    <xf numFmtId="0" fontId="13" fillId="9" borderId="0" xfId="0" applyFont="1" applyFill="1" applyAlignment="1" applyProtection="1">
      <alignment horizontal="center"/>
      <protection hidden="1"/>
    </xf>
    <xf numFmtId="0" fontId="9" fillId="7" borderId="0" xfId="0" applyFont="1" applyFill="1" applyAlignment="1" applyProtection="1">
      <alignment horizontal="center"/>
      <protection hidden="1"/>
    </xf>
    <xf numFmtId="0" fontId="9" fillId="8" borderId="0" xfId="0" applyFont="1" applyFill="1" applyAlignment="1" applyProtection="1">
      <alignment horizontal="center"/>
      <protection hidden="1"/>
    </xf>
    <xf numFmtId="39" fontId="8" fillId="8" borderId="0" xfId="0" applyNumberFormat="1" applyFont="1" applyFill="1" applyAlignment="1" applyProtection="1">
      <alignment horizontal="center"/>
      <protection hidden="1"/>
    </xf>
    <xf numFmtId="0" fontId="16" fillId="0" borderId="0" xfId="0" applyFont="1" applyAlignment="1" applyProtection="1">
      <alignment horizontal="right"/>
      <protection hidden="1"/>
    </xf>
    <xf numFmtId="39" fontId="7" fillId="0" borderId="0" xfId="0" applyNumberFormat="1" applyFont="1" applyAlignment="1" applyProtection="1">
      <alignment horizontal="center"/>
      <protection hidden="1"/>
    </xf>
    <xf numFmtId="39" fontId="8" fillId="0" borderId="0" xfId="0" applyNumberFormat="1" applyFont="1" applyProtection="1">
      <protection hidden="1"/>
    </xf>
    <xf numFmtId="0" fontId="8" fillId="0" borderId="0" xfId="0" applyFont="1" applyAlignment="1" applyProtection="1">
      <alignment horizontal="right"/>
      <protection hidden="1"/>
    </xf>
    <xf numFmtId="7" fontId="19" fillId="5" borderId="0" xfId="0" applyNumberFormat="1" applyFont="1" applyFill="1" applyAlignment="1" applyProtection="1">
      <alignment horizontal="center"/>
      <protection hidden="1"/>
    </xf>
    <xf numFmtId="0" fontId="11" fillId="0" borderId="0" xfId="0" applyFont="1" applyFill="1" applyAlignment="1" applyProtection="1">
      <alignment horizontal="left"/>
      <protection locked="0"/>
    </xf>
    <xf numFmtId="0" fontId="7" fillId="7" borderId="0" xfId="0" applyFont="1" applyFill="1" applyAlignment="1" applyProtection="1">
      <alignment horizontal="center"/>
      <protection locked="0"/>
    </xf>
    <xf numFmtId="0" fontId="24" fillId="0" borderId="0" xfId="0" applyFont="1" applyFill="1" applyAlignment="1" applyProtection="1">
      <protection locked="0"/>
    </xf>
    <xf numFmtId="0" fontId="11" fillId="0" borderId="0" xfId="0" applyFont="1" applyFill="1" applyAlignment="1" applyProtection="1">
      <alignment horizontal="left"/>
      <protection hidden="1"/>
    </xf>
    <xf numFmtId="0" fontId="8" fillId="0" borderId="0" xfId="0" applyFont="1" applyAlignment="1" applyProtection="1">
      <alignment horizontal="center"/>
      <protection hidden="1"/>
    </xf>
    <xf numFmtId="0" fontId="8" fillId="7" borderId="0" xfId="0" applyFont="1" applyFill="1" applyProtection="1">
      <protection hidden="1"/>
    </xf>
    <xf numFmtId="0" fontId="13" fillId="0" borderId="0" xfId="0" applyFont="1" applyFill="1" applyAlignment="1" applyProtection="1">
      <alignment horizontal="center"/>
      <protection locked="0"/>
    </xf>
    <xf numFmtId="0" fontId="7" fillId="0" borderId="0" xfId="0" applyFont="1" applyAlignment="1" applyProtection="1">
      <protection locked="0"/>
    </xf>
    <xf numFmtId="0" fontId="7" fillId="0" borderId="0" xfId="0" applyFont="1" applyBorder="1" applyAlignment="1" applyProtection="1">
      <protection locked="0"/>
    </xf>
    <xf numFmtId="0" fontId="8" fillId="0" borderId="0" xfId="0" applyFont="1" applyAlignment="1" applyProtection="1">
      <protection locked="0"/>
    </xf>
    <xf numFmtId="0" fontId="7" fillId="0" borderId="0" xfId="0" applyFont="1" applyAlignment="1" applyProtection="1">
      <alignment wrapText="1"/>
      <protection locked="0"/>
    </xf>
    <xf numFmtId="0" fontId="21" fillId="0" borderId="0" xfId="0" applyFont="1" applyAlignment="1" applyProtection="1">
      <protection locked="0"/>
    </xf>
    <xf numFmtId="10" fontId="8" fillId="0" borderId="0" xfId="0" applyNumberFormat="1" applyFont="1" applyAlignment="1" applyProtection="1">
      <protection locked="0"/>
    </xf>
    <xf numFmtId="0" fontId="7" fillId="0" borderId="0" xfId="0" applyFont="1" applyAlignment="1" applyProtection="1">
      <protection hidden="1"/>
    </xf>
    <xf numFmtId="0" fontId="20" fillId="0" borderId="0" xfId="0" applyFont="1" applyAlignment="1" applyProtection="1">
      <protection hidden="1"/>
    </xf>
    <xf numFmtId="0" fontId="7" fillId="0" borderId="0" xfId="0" applyFont="1" applyAlignment="1" applyProtection="1">
      <alignment wrapText="1"/>
      <protection hidden="1"/>
    </xf>
    <xf numFmtId="0" fontId="8" fillId="0" borderId="0" xfId="0" applyFont="1" applyAlignment="1" applyProtection="1">
      <alignment wrapText="1"/>
      <protection hidden="1"/>
    </xf>
    <xf numFmtId="0" fontId="12" fillId="6" borderId="0" xfId="0" applyFont="1" applyFill="1" applyAlignment="1" applyProtection="1">
      <alignment horizontal="left"/>
      <protection hidden="1"/>
    </xf>
    <xf numFmtId="0" fontId="8" fillId="0" borderId="0" xfId="0" applyFont="1" applyAlignment="1" applyProtection="1">
      <protection hidden="1"/>
    </xf>
    <xf numFmtId="0" fontId="0" fillId="0" borderId="0" xfId="0" applyProtection="1">
      <protection hidden="1"/>
    </xf>
    <xf numFmtId="0" fontId="27" fillId="0" borderId="0" xfId="0" applyFont="1" applyAlignment="1" applyProtection="1">
      <protection hidden="1"/>
    </xf>
    <xf numFmtId="0" fontId="11" fillId="0" borderId="0" xfId="0" applyFont="1" applyFill="1" applyAlignment="1" applyProtection="1">
      <protection hidden="1"/>
    </xf>
    <xf numFmtId="0" fontId="14" fillId="9" borderId="0" xfId="0" applyFont="1" applyFill="1" applyProtection="1">
      <protection hidden="1"/>
    </xf>
    <xf numFmtId="0" fontId="9" fillId="0" borderId="0" xfId="0" applyFont="1" applyAlignment="1" applyProtection="1">
      <alignment horizontal="left"/>
      <protection hidden="1"/>
    </xf>
    <xf numFmtId="0" fontId="20" fillId="0" borderId="0" xfId="0" applyFont="1" applyFill="1" applyProtection="1">
      <protection hidden="1"/>
    </xf>
    <xf numFmtId="0" fontId="7" fillId="0" borderId="0" xfId="0" applyFont="1" applyFill="1" applyProtection="1">
      <protection hidden="1"/>
    </xf>
    <xf numFmtId="0" fontId="7" fillId="0" borderId="0" xfId="0" applyFont="1" applyFill="1" applyAlignment="1" applyProtection="1">
      <alignment horizontal="left" vertical="top"/>
      <protection hidden="1"/>
    </xf>
    <xf numFmtId="0" fontId="20" fillId="0" borderId="0" xfId="0" applyFont="1" applyFill="1" applyAlignment="1" applyProtection="1">
      <alignment horizontal="left" vertical="top"/>
      <protection hidden="1"/>
    </xf>
    <xf numFmtId="0" fontId="8" fillId="0" borderId="0" xfId="0" applyFont="1" applyFill="1" applyAlignment="1" applyProtection="1">
      <alignment horizontal="left" vertical="top"/>
      <protection hidden="1"/>
    </xf>
    <xf numFmtId="0" fontId="11" fillId="0" borderId="0" xfId="0" applyFont="1" applyFill="1" applyProtection="1">
      <protection hidden="1"/>
    </xf>
    <xf numFmtId="0" fontId="21" fillId="0" borderId="0" xfId="0" applyFont="1" applyFill="1" applyProtection="1">
      <protection hidden="1"/>
    </xf>
    <xf numFmtId="0" fontId="21" fillId="0" borderId="0" xfId="0" applyFont="1" applyFill="1" applyAlignment="1" applyProtection="1">
      <alignment vertical="top"/>
      <protection hidden="1"/>
    </xf>
    <xf numFmtId="0" fontId="21" fillId="0" borderId="0" xfId="0" applyFont="1" applyFill="1" applyAlignment="1" applyProtection="1">
      <alignment horizontal="left" vertical="top"/>
      <protection hidden="1"/>
    </xf>
    <xf numFmtId="0" fontId="11" fillId="0" borderId="0" xfId="0" applyFont="1" applyFill="1" applyAlignment="1" applyProtection="1">
      <alignment horizontal="left"/>
      <protection hidden="1"/>
    </xf>
    <xf numFmtId="0" fontId="24" fillId="0" borderId="0" xfId="0" applyFont="1" applyFill="1" applyAlignment="1" applyProtection="1">
      <protection hidden="1"/>
    </xf>
    <xf numFmtId="0" fontId="20" fillId="7" borderId="0" xfId="1" applyFont="1" applyFill="1" applyAlignment="1">
      <alignment horizontal="right"/>
    </xf>
    <xf numFmtId="0" fontId="20" fillId="0" borderId="0" xfId="1" applyFont="1" applyFill="1" applyAlignment="1">
      <alignment horizontal="right"/>
    </xf>
    <xf numFmtId="8" fontId="20" fillId="0" borderId="0" xfId="1" applyNumberFormat="1" applyFont="1" applyFill="1" applyAlignment="1">
      <alignment horizontal="center"/>
    </xf>
    <xf numFmtId="14" fontId="20" fillId="0" borderId="0" xfId="1" applyNumberFormat="1" applyFont="1" applyFill="1" applyAlignment="1">
      <alignment horizontal="center"/>
    </xf>
    <xf numFmtId="0" fontId="24" fillId="0" borderId="0" xfId="0" applyFont="1" applyFill="1" applyAlignment="1" applyProtection="1">
      <alignment horizontal="center"/>
      <protection hidden="1"/>
    </xf>
    <xf numFmtId="8" fontId="24" fillId="0" borderId="0" xfId="0" applyNumberFormat="1" applyFont="1" applyFill="1" applyAlignment="1" applyProtection="1">
      <alignment horizontal="center"/>
      <protection hidden="1"/>
    </xf>
    <xf numFmtId="0" fontId="0" fillId="0" borderId="0" xfId="0" applyAlignment="1">
      <alignment horizontal="center"/>
    </xf>
    <xf numFmtId="14" fontId="24" fillId="0" borderId="0" xfId="0" applyNumberFormat="1" applyFont="1" applyFill="1" applyAlignment="1" applyProtection="1">
      <alignment horizontal="center"/>
      <protection hidden="1"/>
    </xf>
    <xf numFmtId="0" fontId="30" fillId="0" borderId="0" xfId="0" applyFont="1" applyAlignment="1">
      <alignment horizontal="center"/>
    </xf>
    <xf numFmtId="165" fontId="7" fillId="7" borderId="3" xfId="0" applyNumberFormat="1" applyFont="1" applyFill="1" applyBorder="1" applyProtection="1">
      <protection locked="0"/>
    </xf>
    <xf numFmtId="165" fontId="7" fillId="7" borderId="2" xfId="0" applyNumberFormat="1" applyFont="1" applyFill="1" applyBorder="1" applyProtection="1">
      <protection locked="0"/>
    </xf>
    <xf numFmtId="8" fontId="20" fillId="7" borderId="3" xfId="1" applyNumberFormat="1" applyFont="1" applyFill="1" applyBorder="1" applyAlignment="1" applyProtection="1">
      <alignment horizontal="center"/>
      <protection hidden="1"/>
    </xf>
    <xf numFmtId="10" fontId="20" fillId="7" borderId="2" xfId="1" applyNumberFormat="1" applyFont="1" applyFill="1" applyBorder="1" applyAlignment="1" applyProtection="1">
      <alignment horizontal="center"/>
      <protection locked="0"/>
    </xf>
    <xf numFmtId="0" fontId="20" fillId="7" borderId="3" xfId="1" applyFont="1" applyFill="1" applyBorder="1" applyAlignment="1" applyProtection="1">
      <alignment horizontal="center"/>
      <protection locked="0"/>
    </xf>
    <xf numFmtId="8" fontId="20" fillId="7" borderId="3" xfId="1" applyNumberFormat="1" applyFont="1" applyFill="1" applyBorder="1" applyAlignment="1" applyProtection="1">
      <alignment horizontal="center"/>
      <protection locked="0"/>
    </xf>
    <xf numFmtId="14" fontId="20" fillId="7" borderId="2" xfId="1" applyNumberFormat="1" applyFont="1" applyFill="1" applyBorder="1" applyAlignment="1" applyProtection="1">
      <alignment horizontal="center"/>
      <protection locked="0"/>
    </xf>
    <xf numFmtId="0" fontId="8" fillId="0" borderId="0" xfId="1" applyFont="1" applyAlignment="1" applyProtection="1">
      <alignment horizontal="center"/>
      <protection hidden="1"/>
    </xf>
    <xf numFmtId="0" fontId="20" fillId="0" borderId="0" xfId="1" applyFont="1" applyAlignment="1" applyProtection="1">
      <alignment horizontal="center"/>
      <protection hidden="1"/>
    </xf>
    <xf numFmtId="8" fontId="24" fillId="0" borderId="0" xfId="0" applyNumberFormat="1" applyFont="1" applyAlignment="1" applyProtection="1">
      <alignment horizontal="center"/>
      <protection hidden="1"/>
    </xf>
    <xf numFmtId="8" fontId="22" fillId="0" borderId="0" xfId="0" applyNumberFormat="1" applyFont="1" applyAlignment="1" applyProtection="1">
      <alignment horizontal="center"/>
      <protection hidden="1"/>
    </xf>
    <xf numFmtId="0" fontId="8" fillId="0" borderId="0" xfId="0" applyFont="1" applyFill="1" applyProtection="1">
      <protection hidden="1"/>
    </xf>
    <xf numFmtId="0" fontId="24" fillId="0" borderId="0" xfId="0" applyFont="1" applyFill="1" applyProtection="1">
      <protection hidden="1"/>
    </xf>
    <xf numFmtId="0" fontId="24" fillId="7" borderId="0" xfId="0" applyFont="1" applyFill="1" applyProtection="1">
      <protection hidden="1"/>
    </xf>
    <xf numFmtId="0" fontId="24" fillId="0" borderId="0" xfId="0" applyFont="1" applyFill="1" applyAlignment="1" applyProtection="1">
      <alignment horizontal="left" vertical="top"/>
      <protection hidden="1"/>
    </xf>
    <xf numFmtId="0" fontId="8" fillId="0" borderId="0" xfId="0" applyFont="1" applyAlignment="1" applyProtection="1">
      <alignment horizontal="left"/>
      <protection hidden="1"/>
    </xf>
    <xf numFmtId="0" fontId="24" fillId="0" borderId="0" xfId="0" applyFont="1" applyProtection="1">
      <protection hidden="1"/>
    </xf>
    <xf numFmtId="0" fontId="16" fillId="0" borderId="0" xfId="0" applyFont="1" applyFill="1" applyProtection="1">
      <protection hidden="1"/>
    </xf>
    <xf numFmtId="0" fontId="24" fillId="0" borderId="0" xfId="0" applyFont="1" applyFill="1" applyAlignment="1" applyProtection="1">
      <alignment vertical="top"/>
      <protection hidden="1"/>
    </xf>
    <xf numFmtId="0" fontId="0" fillId="0" borderId="0" xfId="0" applyBorder="1" applyAlignment="1" applyProtection="1">
      <alignment horizontal="center"/>
      <protection hidden="1"/>
    </xf>
    <xf numFmtId="0" fontId="32" fillId="0" borderId="5" xfId="0" applyFont="1" applyBorder="1" applyAlignment="1" applyProtection="1">
      <alignment horizontal="center"/>
      <protection hidden="1"/>
    </xf>
    <xf numFmtId="0" fontId="32" fillId="7" borderId="6" xfId="0" applyFont="1" applyFill="1" applyBorder="1" applyAlignment="1" applyProtection="1">
      <alignment horizontal="center"/>
      <protection hidden="1"/>
    </xf>
    <xf numFmtId="0" fontId="32" fillId="0" borderId="6" xfId="0" applyFont="1" applyFill="1" applyBorder="1" applyAlignment="1" applyProtection="1">
      <alignment horizontal="center"/>
      <protection hidden="1"/>
    </xf>
    <xf numFmtId="0" fontId="32" fillId="14" borderId="6" xfId="0" applyFont="1" applyFill="1" applyBorder="1" applyAlignment="1" applyProtection="1">
      <alignment horizontal="center"/>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9" xfId="0" applyBorder="1" applyAlignment="1" applyProtection="1">
      <alignment horizontal="center"/>
      <protection hidden="1"/>
    </xf>
    <xf numFmtId="0" fontId="33" fillId="0" borderId="0" xfId="0" applyFont="1" applyAlignment="1" applyProtection="1">
      <alignment horizontal="right"/>
      <protection hidden="1"/>
    </xf>
    <xf numFmtId="0" fontId="32" fillId="0" borderId="0" xfId="0" applyFont="1" applyAlignment="1" applyProtection="1">
      <alignment horizontal="center"/>
      <protection hidden="1"/>
    </xf>
    <xf numFmtId="0" fontId="0" fillId="0" borderId="0" xfId="0" applyFill="1" applyAlignment="1" applyProtection="1">
      <alignment horizontal="center"/>
      <protection hidden="1"/>
    </xf>
    <xf numFmtId="166" fontId="32" fillId="0" borderId="0" xfId="0" applyNumberFormat="1" applyFont="1" applyAlignment="1" applyProtection="1">
      <alignment horizontal="center"/>
      <protection hidden="1"/>
    </xf>
    <xf numFmtId="0" fontId="0" fillId="7" borderId="6" xfId="0" applyFill="1" applyBorder="1" applyAlignment="1" applyProtection="1">
      <alignment horizontal="center"/>
      <protection locked="0"/>
    </xf>
    <xf numFmtId="0" fontId="0" fillId="0" borderId="6" xfId="0" applyFill="1" applyBorder="1" applyAlignment="1" applyProtection="1">
      <alignment horizontal="center"/>
      <protection locked="0"/>
    </xf>
    <xf numFmtId="8" fontId="32" fillId="14" borderId="6" xfId="0" applyNumberFormat="1" applyFont="1" applyFill="1" applyBorder="1" applyAlignment="1" applyProtection="1">
      <alignment horizontal="center"/>
      <protection hidden="1"/>
    </xf>
    <xf numFmtId="8" fontId="0" fillId="0" borderId="6" xfId="0" applyNumberFormat="1" applyBorder="1" applyAlignment="1" applyProtection="1">
      <alignment horizontal="center"/>
      <protection hidden="1"/>
    </xf>
    <xf numFmtId="8" fontId="0" fillId="0" borderId="0" xfId="0" applyNumberFormat="1" applyAlignment="1" applyProtection="1">
      <alignment horizontal="center"/>
      <protection hidden="1"/>
    </xf>
    <xf numFmtId="0" fontId="39" fillId="0" borderId="0" xfId="0" applyFont="1" applyAlignment="1" applyProtection="1">
      <alignment horizontal="right"/>
      <protection hidden="1"/>
    </xf>
    <xf numFmtId="14" fontId="39" fillId="0" borderId="0" xfId="0" applyNumberFormat="1" applyFont="1" applyAlignment="1" applyProtection="1">
      <alignment horizontal="right"/>
      <protection hidden="1"/>
    </xf>
    <xf numFmtId="0" fontId="0" fillId="7" borderId="5" xfId="0" applyFill="1" applyBorder="1" applyAlignment="1" applyProtection="1">
      <alignment horizontal="center"/>
      <protection locked="0"/>
    </xf>
    <xf numFmtId="0" fontId="0" fillId="0" borderId="5" xfId="0" applyFill="1" applyBorder="1" applyAlignment="1" applyProtection="1">
      <alignment horizontal="center"/>
      <protection locked="0"/>
    </xf>
    <xf numFmtId="0" fontId="33" fillId="0" borderId="0" xfId="0" applyFont="1" applyFill="1" applyAlignment="1" applyProtection="1">
      <alignment horizontal="right"/>
      <protection hidden="1"/>
    </xf>
    <xf numFmtId="0" fontId="39" fillId="0" borderId="0" xfId="0" applyFont="1" applyFill="1" applyAlignment="1" applyProtection="1">
      <alignment horizontal="right"/>
      <protection hidden="1"/>
    </xf>
    <xf numFmtId="0" fontId="0" fillId="0" borderId="0" xfId="0" applyFill="1" applyProtection="1">
      <protection hidden="1"/>
    </xf>
    <xf numFmtId="8" fontId="31" fillId="10" borderId="12" xfId="0" applyNumberFormat="1" applyFont="1" applyFill="1" applyBorder="1" applyAlignment="1" applyProtection="1">
      <alignment horizontal="center"/>
      <protection hidden="1"/>
    </xf>
    <xf numFmtId="0" fontId="0" fillId="0" borderId="0" xfId="0" applyFill="1"/>
    <xf numFmtId="8" fontId="0" fillId="0" borderId="0" xfId="0" applyNumberFormat="1" applyFill="1" applyAlignment="1" applyProtection="1">
      <alignment horizontal="center"/>
      <protection hidden="1"/>
    </xf>
    <xf numFmtId="8" fontId="32" fillId="0" borderId="0" xfId="0" applyNumberFormat="1" applyFont="1" applyFill="1" applyAlignment="1" applyProtection="1">
      <alignment horizontal="center"/>
      <protection hidden="1"/>
    </xf>
    <xf numFmtId="0" fontId="0" fillId="0" borderId="0" xfId="0" applyFill="1" applyBorder="1" applyAlignment="1" applyProtection="1">
      <alignment horizontal="center"/>
      <protection hidden="1"/>
    </xf>
    <xf numFmtId="8" fontId="0" fillId="0" borderId="7" xfId="0" applyNumberFormat="1" applyBorder="1" applyAlignment="1" applyProtection="1">
      <alignment horizontal="center"/>
      <protection hidden="1"/>
    </xf>
    <xf numFmtId="8" fontId="31" fillId="11" borderId="12" xfId="0" applyNumberFormat="1" applyFont="1" applyFill="1" applyBorder="1" applyAlignment="1" applyProtection="1">
      <alignment horizontal="center"/>
      <protection hidden="1"/>
    </xf>
    <xf numFmtId="8" fontId="0" fillId="0" borderId="5" xfId="0" applyNumberFormat="1" applyBorder="1" applyAlignment="1" applyProtection="1">
      <alignment horizontal="center"/>
      <protection hidden="1"/>
    </xf>
    <xf numFmtId="8" fontId="31" fillId="12" borderId="12" xfId="0" applyNumberFormat="1" applyFont="1" applyFill="1" applyBorder="1" applyAlignment="1" applyProtection="1">
      <alignment horizontal="center"/>
      <protection hidden="1"/>
    </xf>
    <xf numFmtId="8" fontId="0" fillId="0" borderId="0" xfId="0" applyNumberFormat="1" applyFill="1" applyBorder="1" applyAlignment="1" applyProtection="1">
      <alignment horizontal="center"/>
      <protection hidden="1"/>
    </xf>
    <xf numFmtId="8" fontId="31" fillId="13" borderId="10" xfId="0" applyNumberFormat="1" applyFont="1" applyFill="1" applyBorder="1" applyAlignment="1" applyProtection="1">
      <alignment horizontal="center"/>
      <protection hidden="1"/>
    </xf>
    <xf numFmtId="8" fontId="31" fillId="0" borderId="0" xfId="0" applyNumberFormat="1" applyFont="1" applyFill="1" applyBorder="1" applyAlignment="1" applyProtection="1">
      <alignment horizontal="center"/>
      <protection hidden="1"/>
    </xf>
    <xf numFmtId="8" fontId="39" fillId="0" borderId="0" xfId="0" applyNumberFormat="1" applyFont="1" applyFill="1" applyBorder="1" applyAlignment="1" applyProtection="1">
      <alignment horizontal="center"/>
      <protection hidden="1"/>
    </xf>
    <xf numFmtId="8" fontId="41" fillId="0" borderId="0" xfId="0" applyNumberFormat="1" applyFont="1" applyFill="1" applyAlignment="1" applyProtection="1">
      <alignment horizontal="center"/>
      <protection hidden="1"/>
    </xf>
    <xf numFmtId="0" fontId="37" fillId="0" borderId="0" xfId="0" applyFont="1" applyFill="1" applyBorder="1" applyAlignment="1" applyProtection="1">
      <alignment horizontal="center"/>
      <protection hidden="1"/>
    </xf>
    <xf numFmtId="0" fontId="37" fillId="0" borderId="0" xfId="0" applyFont="1" applyFill="1" applyBorder="1" applyAlignment="1" applyProtection="1">
      <alignment horizontal="center"/>
      <protection hidden="1"/>
    </xf>
    <xf numFmtId="8" fontId="0" fillId="0" borderId="0" xfId="0" applyNumberFormat="1" applyBorder="1" applyAlignment="1" applyProtection="1">
      <alignment horizontal="center"/>
      <protection hidden="1"/>
    </xf>
    <xf numFmtId="8" fontId="39" fillId="18" borderId="0" xfId="0" applyNumberFormat="1" applyFont="1" applyFill="1" applyBorder="1" applyAlignment="1" applyProtection="1">
      <alignment horizontal="center"/>
      <protection hidden="1"/>
    </xf>
    <xf numFmtId="6" fontId="43" fillId="6" borderId="2" xfId="0" applyNumberFormat="1" applyFont="1" applyFill="1" applyBorder="1" applyAlignment="1" applyProtection="1">
      <alignment horizontal="center"/>
      <protection hidden="1"/>
    </xf>
    <xf numFmtId="0" fontId="43" fillId="0" borderId="3" xfId="0" applyFont="1" applyFill="1" applyBorder="1" applyAlignment="1" applyProtection="1">
      <alignment horizontal="center"/>
      <protection hidden="1"/>
    </xf>
    <xf numFmtId="8" fontId="43" fillId="7" borderId="2" xfId="0" applyNumberFormat="1" applyFont="1" applyFill="1" applyBorder="1" applyAlignment="1" applyProtection="1">
      <alignment horizontal="center"/>
      <protection locked="0"/>
    </xf>
    <xf numFmtId="9" fontId="43" fillId="7" borderId="2" xfId="0" applyNumberFormat="1" applyFont="1" applyFill="1" applyBorder="1" applyAlignment="1" applyProtection="1">
      <alignment horizontal="center"/>
      <protection locked="0"/>
    </xf>
    <xf numFmtId="0" fontId="33" fillId="0" borderId="0" xfId="0" applyFont="1" applyAlignment="1" applyProtection="1">
      <alignment horizontal="center"/>
      <protection hidden="1"/>
    </xf>
    <xf numFmtId="0" fontId="34" fillId="0" borderId="0" xfId="0" applyFont="1" applyAlignment="1" applyProtection="1">
      <protection hidden="1"/>
    </xf>
    <xf numFmtId="0" fontId="32" fillId="0" borderId="0" xfId="0" applyFont="1" applyAlignment="1" applyProtection="1">
      <protection hidden="1"/>
    </xf>
    <xf numFmtId="0" fontId="32" fillId="0" borderId="0" xfId="0" applyFont="1" applyFill="1" applyAlignment="1" applyProtection="1">
      <protection hidden="1"/>
    </xf>
    <xf numFmtId="0" fontId="0" fillId="0" borderId="8" xfId="0" applyFill="1" applyBorder="1" applyProtection="1">
      <protection hidden="1"/>
    </xf>
    <xf numFmtId="0" fontId="0" fillId="0" borderId="14" xfId="0" applyFill="1" applyBorder="1" applyAlignment="1" applyProtection="1">
      <protection hidden="1"/>
    </xf>
    <xf numFmtId="8" fontId="0" fillId="0" borderId="0" xfId="0" applyNumberFormat="1" applyProtection="1">
      <protection hidden="1"/>
    </xf>
    <xf numFmtId="8" fontId="42" fillId="6" borderId="2" xfId="0" applyNumberFormat="1" applyFont="1" applyFill="1" applyBorder="1" applyAlignment="1" applyProtection="1">
      <alignment horizontal="center"/>
      <protection hidden="1"/>
    </xf>
    <xf numFmtId="0" fontId="41" fillId="0" borderId="0" xfId="0" applyFont="1" applyProtection="1">
      <protection hidden="1"/>
    </xf>
    <xf numFmtId="0" fontId="25" fillId="0" borderId="0" xfId="0" applyFont="1" applyAlignment="1" applyProtection="1">
      <alignment horizontal="center" vertical="center"/>
      <protection hidden="1"/>
    </xf>
    <xf numFmtId="0" fontId="24" fillId="6" borderId="0" xfId="0" applyFont="1" applyFill="1" applyAlignment="1" applyProtection="1">
      <alignment horizontal="left"/>
      <protection hidden="1"/>
    </xf>
    <xf numFmtId="0" fontId="43" fillId="7" borderId="3" xfId="0" applyFont="1" applyFill="1" applyBorder="1" applyAlignment="1" applyProtection="1">
      <alignment horizontal="center"/>
      <protection locked="0"/>
    </xf>
    <xf numFmtId="0" fontId="44" fillId="0" borderId="0" xfId="0" applyFont="1" applyAlignment="1"/>
    <xf numFmtId="6" fontId="43" fillId="7" borderId="2" xfId="0" applyNumberFormat="1" applyFont="1" applyFill="1" applyBorder="1" applyAlignment="1" applyProtection="1">
      <alignment horizontal="center"/>
      <protection locked="0"/>
    </xf>
    <xf numFmtId="164" fontId="7" fillId="7" borderId="2" xfId="0" applyNumberFormat="1" applyFont="1" applyFill="1" applyBorder="1" applyAlignment="1" applyProtection="1">
      <alignment horizontal="center"/>
      <protection locked="0"/>
    </xf>
    <xf numFmtId="164" fontId="7" fillId="7" borderId="3" xfId="0" applyNumberFormat="1" applyFont="1" applyFill="1" applyBorder="1" applyAlignment="1" applyProtection="1">
      <alignment horizontal="center"/>
      <protection locked="0"/>
    </xf>
    <xf numFmtId="8" fontId="7" fillId="7" borderId="2" xfId="0" applyNumberFormat="1" applyFont="1" applyFill="1" applyBorder="1" applyAlignment="1" applyProtection="1">
      <alignment horizontal="center"/>
      <protection locked="0"/>
    </xf>
    <xf numFmtId="8" fontId="7" fillId="0" borderId="3" xfId="0" applyNumberFormat="1" applyFont="1" applyFill="1" applyBorder="1" applyAlignment="1" applyProtection="1">
      <alignment horizontal="center"/>
      <protection hidden="1"/>
    </xf>
    <xf numFmtId="8" fontId="7" fillId="7" borderId="3" xfId="0" applyNumberFormat="1" applyFont="1" applyFill="1" applyBorder="1" applyAlignment="1" applyProtection="1">
      <alignment horizontal="center"/>
      <protection locked="0"/>
    </xf>
    <xf numFmtId="7" fontId="8" fillId="0" borderId="0" xfId="0" applyNumberFormat="1" applyFont="1" applyAlignment="1" applyProtection="1">
      <alignment horizontal="center"/>
      <protection hidden="1"/>
    </xf>
    <xf numFmtId="10" fontId="19" fillId="5" borderId="0" xfId="0" applyNumberFormat="1" applyFont="1" applyFill="1" applyAlignment="1" applyProtection="1">
      <alignment horizontal="center"/>
      <protection hidden="1"/>
    </xf>
    <xf numFmtId="0" fontId="8" fillId="7" borderId="0" xfId="0" applyFont="1" applyFill="1" applyAlignment="1" applyProtection="1">
      <alignment horizontal="center"/>
      <protection hidden="1"/>
    </xf>
    <xf numFmtId="14" fontId="7" fillId="7" borderId="0" xfId="0" applyNumberFormat="1" applyFont="1" applyFill="1" applyAlignment="1" applyProtection="1">
      <alignment horizontal="center"/>
      <protection locked="0"/>
    </xf>
    <xf numFmtId="0" fontId="11" fillId="0" borderId="0" xfId="0" applyFont="1" applyFill="1" applyAlignment="1" applyProtection="1">
      <alignment horizontal="left"/>
      <protection hidden="1"/>
    </xf>
    <xf numFmtId="0" fontId="37"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8" fontId="31" fillId="11" borderId="4" xfId="0" applyNumberFormat="1" applyFont="1" applyFill="1" applyBorder="1" applyAlignment="1" applyProtection="1">
      <alignment horizontal="center"/>
      <protection hidden="1"/>
    </xf>
    <xf numFmtId="166" fontId="7" fillId="7" borderId="2" xfId="0" applyNumberFormat="1" applyFont="1" applyFill="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0" xfId="0" applyFont="1" applyFill="1" applyAlignment="1" applyProtection="1">
      <protection locked="0"/>
    </xf>
    <xf numFmtId="0" fontId="8" fillId="0" borderId="0" xfId="0" applyFont="1" applyFill="1" applyAlignment="1" applyProtection="1">
      <alignment wrapText="1"/>
      <protection hidden="1"/>
    </xf>
    <xf numFmtId="7" fontId="8" fillId="0" borderId="0" xfId="0" applyNumberFormat="1" applyFont="1" applyFill="1" applyAlignment="1" applyProtection="1">
      <alignment horizontal="center"/>
      <protection hidden="1"/>
    </xf>
    <xf numFmtId="7" fontId="19" fillId="0" borderId="0" xfId="0" applyNumberFormat="1" applyFont="1" applyFill="1" applyAlignment="1" applyProtection="1">
      <alignment horizontal="center"/>
      <protection hidden="1"/>
    </xf>
    <xf numFmtId="0" fontId="7" fillId="0" borderId="0" xfId="0" applyFont="1" applyFill="1"/>
    <xf numFmtId="8" fontId="31" fillId="0" borderId="0" xfId="0" applyNumberFormat="1" applyFont="1" applyFill="1" applyBorder="1" applyAlignment="1" applyProtection="1">
      <protection hidden="1"/>
    </xf>
    <xf numFmtId="10" fontId="31" fillId="11" borderId="0" xfId="0" applyNumberFormat="1" applyFont="1" applyFill="1" applyBorder="1" applyAlignment="1" applyProtection="1">
      <alignment horizontal="center"/>
      <protection locked="0"/>
    </xf>
    <xf numFmtId="9" fontId="43" fillId="7" borderId="0" xfId="0" applyNumberFormat="1" applyFont="1" applyFill="1" applyBorder="1" applyAlignment="1" applyProtection="1">
      <alignment horizontal="center"/>
      <protection locked="0"/>
    </xf>
    <xf numFmtId="0" fontId="43" fillId="0" borderId="0" xfId="0" applyFont="1" applyFill="1" applyBorder="1" applyAlignment="1" applyProtection="1">
      <protection hidden="1"/>
    </xf>
    <xf numFmtId="8" fontId="42" fillId="0" borderId="0" xfId="0" applyNumberFormat="1" applyFont="1" applyFill="1" applyBorder="1" applyAlignment="1" applyProtection="1">
      <alignment horizontal="center"/>
      <protection hidden="1"/>
    </xf>
    <xf numFmtId="0" fontId="7" fillId="0" borderId="3" xfId="0" applyNumberFormat="1" applyFont="1" applyFill="1" applyBorder="1" applyAlignment="1" applyProtection="1">
      <alignment horizontal="center"/>
      <protection hidden="1"/>
    </xf>
    <xf numFmtId="0" fontId="0" fillId="0" borderId="6" xfId="0" applyBorder="1" applyProtection="1">
      <protection locked="0" hidden="1"/>
    </xf>
    <xf numFmtId="0" fontId="0" fillId="0" borderId="6" xfId="0" applyFill="1" applyBorder="1" applyProtection="1">
      <protection locked="0" hidden="1"/>
    </xf>
    <xf numFmtId="14" fontId="0" fillId="0" borderId="6" xfId="0" applyNumberFormat="1" applyBorder="1" applyProtection="1">
      <protection locked="0" hidden="1"/>
    </xf>
    <xf numFmtId="0" fontId="25" fillId="0" borderId="0" xfId="0" applyFont="1" applyAlignment="1" applyProtection="1">
      <alignment horizontal="center" vertical="center"/>
      <protection hidden="1"/>
    </xf>
    <xf numFmtId="0" fontId="25" fillId="0" borderId="0" xfId="0" applyFont="1" applyAlignment="1" applyProtection="1">
      <alignment horizontal="center"/>
      <protection hidden="1"/>
    </xf>
    <xf numFmtId="0" fontId="27" fillId="6" borderId="0" xfId="0" applyFont="1" applyFill="1" applyAlignment="1" applyProtection="1">
      <alignment horizontal="center"/>
      <protection hidden="1"/>
    </xf>
    <xf numFmtId="0" fontId="29" fillId="0" borderId="0" xfId="0" applyFont="1" applyAlignment="1" applyProtection="1">
      <alignment horizontal="center"/>
      <protection hidden="1"/>
    </xf>
    <xf numFmtId="0" fontId="9" fillId="0" borderId="0" xfId="0" applyFont="1" applyAlignment="1" applyProtection="1">
      <alignment horizontal="center"/>
      <protection hidden="1"/>
    </xf>
    <xf numFmtId="0" fontId="10" fillId="5" borderId="0" xfId="0" applyFont="1" applyFill="1" applyAlignment="1" applyProtection="1">
      <alignment horizontal="center"/>
      <protection hidden="1"/>
    </xf>
    <xf numFmtId="0" fontId="11" fillId="6" borderId="0" xfId="0" applyFont="1" applyFill="1" applyAlignment="1" applyProtection="1">
      <alignment horizontal="left"/>
      <protection hidden="1"/>
    </xf>
    <xf numFmtId="0" fontId="23" fillId="0" borderId="0" xfId="0" applyFont="1" applyAlignment="1" applyProtection="1">
      <alignment horizontal="center"/>
      <protection locked="0"/>
    </xf>
    <xf numFmtId="0" fontId="24" fillId="0" borderId="0" xfId="0" applyFont="1" applyFill="1" applyAlignment="1" applyProtection="1">
      <alignment horizontal="left"/>
      <protection locked="0"/>
    </xf>
    <xf numFmtId="0" fontId="13" fillId="5" borderId="0" xfId="0" applyFont="1" applyFill="1" applyAlignment="1" applyProtection="1">
      <alignment horizontal="center"/>
      <protection hidden="1"/>
    </xf>
    <xf numFmtId="0" fontId="15" fillId="0" borderId="0" xfId="0" applyFont="1" applyAlignment="1" applyProtection="1">
      <alignment horizontal="center"/>
      <protection locked="0"/>
    </xf>
    <xf numFmtId="0" fontId="24" fillId="6" borderId="0" xfId="0" applyFont="1" applyFill="1" applyAlignment="1" applyProtection="1">
      <alignment horizontal="left"/>
      <protection hidden="1"/>
    </xf>
    <xf numFmtId="0" fontId="11" fillId="0" borderId="0" xfId="0" applyFont="1" applyFill="1" applyAlignment="1" applyProtection="1">
      <alignment horizontal="left"/>
      <protection hidden="1"/>
    </xf>
    <xf numFmtId="0" fontId="44" fillId="0" borderId="0" xfId="0" applyFont="1" applyAlignment="1">
      <alignment horizontal="center"/>
    </xf>
    <xf numFmtId="165" fontId="7" fillId="7" borderId="3" xfId="0" applyNumberFormat="1" applyFont="1" applyFill="1" applyBorder="1" applyAlignment="1" applyProtection="1">
      <alignment horizontal="center"/>
      <protection locked="0"/>
    </xf>
    <xf numFmtId="165" fontId="7" fillId="7" borderId="2" xfId="0" applyNumberFormat="1" applyFont="1" applyFill="1" applyBorder="1" applyAlignment="1" applyProtection="1">
      <alignment horizontal="center"/>
      <protection locked="0"/>
    </xf>
    <xf numFmtId="0" fontId="42" fillId="0" borderId="0" xfId="0" applyFont="1" applyAlignment="1" applyProtection="1">
      <alignment horizontal="center"/>
      <protection hidden="1"/>
    </xf>
    <xf numFmtId="0" fontId="37" fillId="13" borderId="2" xfId="0" applyFont="1" applyFill="1" applyBorder="1" applyAlignment="1" applyProtection="1">
      <alignment horizontal="center"/>
      <protection hidden="1"/>
    </xf>
    <xf numFmtId="0" fontId="34" fillId="0" borderId="0" xfId="0" applyFont="1" applyAlignment="1" applyProtection="1">
      <alignment horizontal="center"/>
      <protection hidden="1"/>
    </xf>
    <xf numFmtId="0" fontId="38" fillId="0" borderId="0" xfId="0" applyFont="1" applyAlignment="1" applyProtection="1">
      <alignment horizontal="center"/>
      <protection hidden="1"/>
    </xf>
    <xf numFmtId="0" fontId="38" fillId="0" borderId="15" xfId="0" applyFont="1" applyBorder="1" applyAlignment="1" applyProtection="1">
      <alignment horizontal="center"/>
      <protection hidden="1"/>
    </xf>
    <xf numFmtId="0" fontId="43" fillId="0" borderId="0" xfId="0" applyFont="1" applyAlignment="1" applyProtection="1">
      <alignment horizontal="right"/>
      <protection hidden="1"/>
    </xf>
    <xf numFmtId="0" fontId="37" fillId="0" borderId="0" xfId="0" applyFont="1" applyFill="1" applyBorder="1" applyAlignment="1" applyProtection="1">
      <alignment horizontal="center"/>
      <protection hidden="1"/>
    </xf>
    <xf numFmtId="0" fontId="40" fillId="13" borderId="0" xfId="0" applyFont="1" applyFill="1" applyAlignment="1" applyProtection="1">
      <alignment horizontal="center"/>
      <protection hidden="1"/>
    </xf>
    <xf numFmtId="0" fontId="33" fillId="0" borderId="0" xfId="0" applyFont="1" applyAlignment="1" applyProtection="1">
      <alignment horizontal="center"/>
      <protection hidden="1"/>
    </xf>
    <xf numFmtId="0" fontId="33" fillId="0" borderId="0" xfId="0" applyFont="1" applyAlignment="1" applyProtection="1">
      <alignment horizontal="left"/>
      <protection hidden="1"/>
    </xf>
    <xf numFmtId="8" fontId="31" fillId="10" borderId="0" xfId="0" applyNumberFormat="1" applyFont="1" applyFill="1" applyBorder="1" applyAlignment="1" applyProtection="1">
      <alignment horizontal="center"/>
      <protection hidden="1"/>
    </xf>
    <xf numFmtId="8" fontId="31" fillId="11" borderId="4" xfId="0" applyNumberFormat="1" applyFont="1" applyFill="1" applyBorder="1" applyAlignment="1" applyProtection="1">
      <alignment horizontal="center"/>
      <protection hidden="1"/>
    </xf>
    <xf numFmtId="8" fontId="31" fillId="11" borderId="0" xfId="0" applyNumberFormat="1" applyFont="1" applyFill="1" applyBorder="1" applyAlignment="1" applyProtection="1">
      <alignment horizontal="center"/>
      <protection hidden="1"/>
    </xf>
    <xf numFmtId="8" fontId="31" fillId="12" borderId="4" xfId="0" applyNumberFormat="1" applyFont="1" applyFill="1" applyBorder="1" applyAlignment="1" applyProtection="1">
      <alignment horizontal="center"/>
      <protection hidden="1"/>
    </xf>
    <xf numFmtId="8" fontId="31" fillId="12" borderId="0" xfId="0" applyNumberFormat="1" applyFont="1" applyFill="1" applyBorder="1" applyAlignment="1" applyProtection="1">
      <alignment horizontal="center"/>
      <protection hidden="1"/>
    </xf>
    <xf numFmtId="0" fontId="37" fillId="13" borderId="10" xfId="0" applyFont="1" applyFill="1" applyBorder="1" applyAlignment="1" applyProtection="1">
      <alignment horizontal="center"/>
      <protection hidden="1"/>
    </xf>
    <xf numFmtId="0" fontId="37" fillId="13" borderId="12" xfId="0" applyFont="1" applyFill="1" applyBorder="1" applyAlignment="1" applyProtection="1">
      <alignment horizontal="center"/>
      <protection hidden="1"/>
    </xf>
    <xf numFmtId="0" fontId="32" fillId="17" borderId="0" xfId="0" applyFont="1" applyFill="1" applyBorder="1" applyAlignment="1" applyProtection="1">
      <alignment horizontal="center"/>
      <protection hidden="1"/>
    </xf>
    <xf numFmtId="0" fontId="39" fillId="15" borderId="13" xfId="0" applyFont="1" applyFill="1" applyBorder="1" applyAlignment="1" applyProtection="1">
      <alignment horizontal="center"/>
      <protection hidden="1"/>
    </xf>
    <xf numFmtId="0" fontId="39" fillId="15" borderId="0" xfId="0" applyFont="1" applyFill="1" applyAlignment="1" applyProtection="1">
      <alignment horizontal="center"/>
      <protection hidden="1"/>
    </xf>
    <xf numFmtId="0" fontId="32" fillId="16" borderId="0" xfId="0" applyFont="1" applyFill="1" applyBorder="1" applyAlignment="1" applyProtection="1">
      <alignment horizontal="center"/>
      <protection hidden="1"/>
    </xf>
    <xf numFmtId="8" fontId="31" fillId="10" borderId="10" xfId="0" applyNumberFormat="1" applyFont="1" applyFill="1" applyBorder="1" applyAlignment="1" applyProtection="1">
      <alignment horizontal="center"/>
      <protection hidden="1"/>
    </xf>
    <xf numFmtId="8" fontId="31" fillId="10" borderId="11" xfId="0" applyNumberFormat="1" applyFont="1" applyFill="1" applyBorder="1" applyAlignment="1" applyProtection="1">
      <alignment horizontal="center"/>
      <protection hidden="1"/>
    </xf>
    <xf numFmtId="8" fontId="31" fillId="11" borderId="10" xfId="0" applyNumberFormat="1" applyFont="1" applyFill="1" applyBorder="1" applyAlignment="1" applyProtection="1">
      <alignment horizontal="center"/>
      <protection hidden="1"/>
    </xf>
    <xf numFmtId="8" fontId="31" fillId="11" borderId="11" xfId="0" applyNumberFormat="1" applyFont="1" applyFill="1" applyBorder="1" applyAlignment="1" applyProtection="1">
      <alignment horizontal="center"/>
      <protection hidden="1"/>
    </xf>
    <xf numFmtId="8" fontId="31" fillId="12" borderId="10" xfId="0" applyNumberFormat="1" applyFont="1" applyFill="1" applyBorder="1" applyAlignment="1" applyProtection="1">
      <alignment horizontal="center"/>
      <protection hidden="1"/>
    </xf>
    <xf numFmtId="8" fontId="31" fillId="12" borderId="11" xfId="0" applyNumberFormat="1" applyFont="1" applyFill="1" applyBorder="1" applyAlignment="1" applyProtection="1">
      <alignment horizontal="center"/>
      <protection hidden="1"/>
    </xf>
    <xf numFmtId="0" fontId="37" fillId="13" borderId="0" xfId="0" applyFont="1" applyFill="1" applyBorder="1" applyAlignment="1" applyProtection="1">
      <alignment horizontal="center"/>
      <protection hidden="1"/>
    </xf>
    <xf numFmtId="0" fontId="43" fillId="0" borderId="0" xfId="0" applyFont="1" applyAlignment="1" applyProtection="1">
      <alignment horizontal="center"/>
      <protection hidden="1"/>
    </xf>
    <xf numFmtId="0" fontId="9" fillId="7" borderId="3" xfId="1" applyFont="1" applyFill="1" applyBorder="1" applyAlignment="1">
      <alignment horizontal="center"/>
    </xf>
    <xf numFmtId="0" fontId="12" fillId="0" borderId="3" xfId="0" applyFont="1" applyBorder="1" applyAlignment="1" applyProtection="1">
      <alignment horizontal="center"/>
      <protection hidden="1"/>
    </xf>
    <xf numFmtId="0" fontId="13" fillId="9" borderId="0" xfId="0" applyFont="1" applyFill="1" applyAlignment="1" applyProtection="1">
      <alignment horizontal="left"/>
      <protection hidden="1"/>
    </xf>
    <xf numFmtId="0" fontId="24" fillId="6" borderId="0" xfId="0" applyFont="1" applyFill="1" applyAlignment="1" applyProtection="1">
      <alignment horizontal="center"/>
      <protection hidden="1"/>
    </xf>
    <xf numFmtId="0" fontId="14" fillId="6" borderId="0" xfId="0" applyFont="1" applyFill="1" applyAlignment="1" applyProtection="1">
      <alignment horizontal="center"/>
      <protection hidden="1"/>
    </xf>
  </cellXfs>
  <cellStyles count="7">
    <cellStyle name="20% - Accent3 2" xfId="4" xr:uid="{00000000-0005-0000-0000-000000000000}"/>
    <cellStyle name="Calculation 2" xfId="6" xr:uid="{00000000-0005-0000-0000-000001000000}"/>
    <cellStyle name="Currency 2" xfId="3" xr:uid="{00000000-0005-0000-0000-000002000000}"/>
    <cellStyle name="Input 2" xfId="5" xr:uid="{00000000-0005-0000-0000-000003000000}"/>
    <cellStyle name="Normal" xfId="0" builtinId="0" customBuiltin="1"/>
    <cellStyle name="Normal 2" xfId="2" xr:uid="{00000000-0005-0000-0000-000005000000}"/>
    <cellStyle name="Normal 3" xfId="1" xr:uid="{00000000-0005-0000-0000-000006000000}"/>
  </cellStyles>
  <dxfs count="0"/>
  <tableStyles count="0" defaultTableStyle="TableStyleMedium9" defaultPivotStyle="PivotStyleLight16"/>
  <colors>
    <mruColors>
      <color rgb="FFF2C400"/>
      <color rgb="FFEA5F00"/>
      <color rgb="FF006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9</xdr:row>
      <xdr:rowOff>121919</xdr:rowOff>
    </xdr:from>
    <xdr:to>
      <xdr:col>13</xdr:col>
      <xdr:colOff>552450</xdr:colOff>
      <xdr:row>24</xdr:row>
      <xdr:rowOff>104774</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664969"/>
          <a:ext cx="8229600" cy="2554605"/>
        </a:xfrm>
        <a:prstGeom prst="rect">
          <a:avLst/>
        </a:prstGeom>
        <a:ln>
          <a:noFill/>
        </a:ln>
        <a:effectLst>
          <a:softEdge rad="0"/>
        </a:effectLst>
      </xdr:spPr>
    </xdr:pic>
    <xdr:clientData/>
  </xdr:twoCellAnchor>
  <xdr:twoCellAnchor>
    <xdr:from>
      <xdr:col>0</xdr:col>
      <xdr:colOff>342900</xdr:colOff>
      <xdr:row>24</xdr:row>
      <xdr:rowOff>95251</xdr:rowOff>
    </xdr:from>
    <xdr:to>
      <xdr:col>13</xdr:col>
      <xdr:colOff>190500</xdr:colOff>
      <xdr:row>30</xdr:row>
      <xdr:rowOff>0</xdr:rowOff>
    </xdr:to>
    <xdr:sp macro="" textlink="">
      <xdr:nvSpPr>
        <xdr:cNvPr id="8" name="Title 1">
          <a:extLst>
            <a:ext uri="{FF2B5EF4-FFF2-40B4-BE49-F238E27FC236}">
              <a16:creationId xmlns:a16="http://schemas.microsoft.com/office/drawing/2014/main" id="{00000000-0008-0000-0000-000008000000}"/>
            </a:ext>
          </a:extLst>
        </xdr:cNvPr>
        <xdr:cNvSpPr txBox="1">
          <a:spLocks/>
        </xdr:cNvSpPr>
      </xdr:nvSpPr>
      <xdr:spPr>
        <a:xfrm>
          <a:off x="342900" y="4210051"/>
          <a:ext cx="7534275" cy="1276350"/>
        </a:xfrm>
        <a:prstGeom prst="rect">
          <a:avLst/>
        </a:prstGeom>
        <a:effectLst/>
      </xdr:spPr>
      <xdr:txBody>
        <a:bodyPr vert="horz" wrap="square" lIns="91440" tIns="45720" rIns="91440" bIns="45720" rtlCol="0" anchor="ctr">
          <a:normAutofit fontScale="77500" lnSpcReduction="20000"/>
        </a:bodyPr>
        <a:lstStyle/>
        <a:p>
          <a:pPr marL="0" marR="0" algn="ctr">
            <a:spcBef>
              <a:spcPts val="0"/>
            </a:spcBef>
            <a:spcAft>
              <a:spcPts val="0"/>
            </a:spcAft>
          </a:pPr>
          <a:r>
            <a:rPr lang="en-US" sz="5500" kern="1200">
              <a:solidFill>
                <a:srgbClr val="808080"/>
              </a:solidFill>
              <a:effectLst/>
              <a:latin typeface="Arial"/>
              <a:ea typeface="Times New Roman"/>
            </a:rPr>
            <a:t>Small Business </a:t>
          </a:r>
          <a:r>
            <a:rPr lang="en-US" sz="5500" b="1" kern="1200">
              <a:solidFill>
                <a:srgbClr val="7F7F7F"/>
              </a:solidFill>
              <a:effectLst/>
              <a:latin typeface="Arial"/>
              <a:ea typeface="Times New Roman"/>
            </a:rPr>
            <a:t>Planner</a:t>
          </a:r>
        </a:p>
        <a:p>
          <a:pPr marL="0" marR="0" algn="ctr">
            <a:spcBef>
              <a:spcPts val="0"/>
            </a:spcBef>
            <a:spcAft>
              <a:spcPts val="0"/>
            </a:spcAft>
          </a:pPr>
          <a:endParaRPr lang="en-US" sz="1200">
            <a:effectLst/>
            <a:latin typeface="Times New Roman"/>
            <a:ea typeface="Times New Roman"/>
          </a:endParaRPr>
        </a:p>
      </xdr:txBody>
    </xdr:sp>
    <xdr:clientData/>
  </xdr:twoCellAnchor>
  <xdr:twoCellAnchor>
    <xdr:from>
      <xdr:col>0</xdr:col>
      <xdr:colOff>28575</xdr:colOff>
      <xdr:row>42</xdr:row>
      <xdr:rowOff>66675</xdr:rowOff>
    </xdr:from>
    <xdr:to>
      <xdr:col>13</xdr:col>
      <xdr:colOff>495300</xdr:colOff>
      <xdr:row>59</xdr:row>
      <xdr:rowOff>142875</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28575" y="8677275"/>
          <a:ext cx="8153400" cy="304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dk1"/>
              </a:solidFill>
              <a:effectLst/>
              <a:latin typeface="+mn-lt"/>
              <a:ea typeface="+mn-ea"/>
              <a:cs typeface="+mn-cs"/>
            </a:rPr>
            <a:t>This</a:t>
          </a:r>
          <a:r>
            <a:rPr lang="en-US" sz="1000" b="1" baseline="0">
              <a:solidFill>
                <a:schemeClr val="dk1"/>
              </a:solidFill>
              <a:effectLst/>
              <a:latin typeface="+mn-lt"/>
              <a:ea typeface="+mn-ea"/>
              <a:cs typeface="+mn-cs"/>
            </a:rPr>
            <a:t> document, and its related products, calculations, or templates are property of Karen Freeman Consulting &amp; Accounting.  Unapproved use or dissemination of this product and its content are not permitted without express, written consent of Karen Freeman Consulting &amp; Accounting personnel. </a:t>
          </a:r>
          <a:endParaRPr lang="en-US" sz="800" b="1" baseline="0">
            <a:solidFill>
              <a:schemeClr val="dk1"/>
            </a:solidFill>
            <a:effectLst/>
            <a:latin typeface="+mn-lt"/>
            <a:ea typeface="+mn-ea"/>
            <a:cs typeface="+mn-cs"/>
          </a:endParaRPr>
        </a:p>
        <a:p>
          <a:pPr algn="ctr"/>
          <a:endParaRPr lang="en-US" sz="800">
            <a:solidFill>
              <a:schemeClr val="dk1"/>
            </a:solidFill>
            <a:effectLst/>
            <a:latin typeface="+mn-lt"/>
            <a:ea typeface="+mn-ea"/>
            <a:cs typeface="+mn-cs"/>
          </a:endParaRPr>
        </a:p>
        <a:p>
          <a:pPr algn="ctr" fontAlgn="base"/>
          <a:r>
            <a:rPr lang="en-US" sz="800" b="0">
              <a:solidFill>
                <a:schemeClr val="dk1"/>
              </a:solidFill>
              <a:effectLst/>
              <a:latin typeface="+mn-lt"/>
              <a:ea typeface="+mn-ea"/>
              <a:cs typeface="+mn-cs"/>
            </a:rPr>
            <a:t>Karen Freeman is a registered representative registered to transact business with clients in Texas, Louisiana, and New Mexico, is advisory licensed in the following states: Texas, and is also an insurance agent licensed in Texas.  If you are not a resident of the states noted above, all investment-related information on this site is for informational purposes only and does not constitute a solicitation or offer to sell securities or insurance services over the internet.</a:t>
          </a:r>
        </a:p>
        <a:p>
          <a:pPr algn="ctr" fontAlgn="base"/>
          <a:r>
            <a:rPr lang="en-US" sz="800" b="0">
              <a:solidFill>
                <a:schemeClr val="dk1"/>
              </a:solidFill>
              <a:effectLst/>
              <a:latin typeface="+mn-lt"/>
              <a:ea typeface="+mn-ea"/>
              <a:cs typeface="+mn-cs"/>
            </a:rPr>
            <a:t> </a:t>
          </a:r>
        </a:p>
        <a:p>
          <a:pPr algn="ctr" fontAlgn="base"/>
          <a:r>
            <a:rPr lang="en-US" sz="800" b="0">
              <a:solidFill>
                <a:schemeClr val="dk1"/>
              </a:solidFill>
              <a:effectLst/>
              <a:latin typeface="+mn-lt"/>
              <a:ea typeface="+mn-ea"/>
              <a:cs typeface="+mn-cs"/>
            </a:rPr>
            <a:t>Christi Hickman and Brantley Freeman are registered representatives registered to transact business with clients in TX. If you are not a resident of the states noted above, all investment-related information on this site is for informational purposes only and does not constitute a solicitation or offer to sell securities or insurance services over the internet. </a:t>
          </a:r>
        </a:p>
        <a:p>
          <a:pPr algn="ctr" fontAlgn="base"/>
          <a:r>
            <a:rPr lang="en-US" sz="800" b="0">
              <a:solidFill>
                <a:schemeClr val="dk1"/>
              </a:solidFill>
              <a:effectLst/>
              <a:latin typeface="+mn-lt"/>
              <a:ea typeface="+mn-ea"/>
              <a:cs typeface="+mn-cs"/>
            </a:rPr>
            <a:t>​</a:t>
          </a:r>
        </a:p>
        <a:p>
          <a:pPr algn="ctr" fontAlgn="base"/>
          <a:r>
            <a:rPr lang="en-US" sz="800" b="0">
              <a:solidFill>
                <a:schemeClr val="dk1"/>
              </a:solidFill>
              <a:effectLst/>
              <a:latin typeface="+mn-lt"/>
              <a:ea typeface="+mn-ea"/>
              <a:cs typeface="+mn-cs"/>
            </a:rPr>
            <a:t>*Securities offered through Avantax Wealth ManagementSM, Member: SIPC, Advisory Services offered through Avantax Wealth Management ServicesSM, 3200 Olympus</a:t>
          </a:r>
          <a:r>
            <a:rPr lang="en-US" sz="800" b="0" baseline="0">
              <a:solidFill>
                <a:schemeClr val="dk1"/>
              </a:solidFill>
              <a:effectLst/>
              <a:latin typeface="+mn-lt"/>
              <a:ea typeface="+mn-ea"/>
              <a:cs typeface="+mn-cs"/>
            </a:rPr>
            <a:t> Blvd., Suite 100 Dallas, TX 75019, 972-870-6000</a:t>
          </a:r>
          <a:r>
            <a:rPr lang="en-US" sz="800" b="0">
              <a:solidFill>
                <a:schemeClr val="dk1"/>
              </a:solidFill>
              <a:effectLst/>
              <a:latin typeface="+mn-lt"/>
              <a:ea typeface="+mn-ea"/>
              <a:cs typeface="+mn-cs"/>
            </a:rPr>
            <a:t>.</a:t>
          </a:r>
          <a:br>
            <a:rPr lang="en-US" sz="800" b="0">
              <a:solidFill>
                <a:schemeClr val="dk1"/>
              </a:solidFill>
              <a:effectLst/>
              <a:latin typeface="+mn-lt"/>
              <a:ea typeface="+mn-ea"/>
              <a:cs typeface="+mn-cs"/>
            </a:rPr>
          </a:br>
          <a:r>
            <a:rPr lang="en-US" sz="800" b="0">
              <a:solidFill>
                <a:schemeClr val="dk1"/>
              </a:solidFill>
              <a:effectLst/>
              <a:latin typeface="+mn-lt"/>
              <a:ea typeface="+mn-ea"/>
              <a:cs typeface="+mn-cs"/>
            </a:rPr>
            <a:t> </a:t>
          </a:r>
        </a:p>
        <a:p>
          <a:pPr algn="ctr" fontAlgn="base"/>
          <a:r>
            <a:rPr lang="en-US" sz="800" b="0">
              <a:solidFill>
                <a:schemeClr val="dk1"/>
              </a:solidFill>
              <a:effectLst/>
              <a:latin typeface="+mn-lt"/>
              <a:ea typeface="+mn-ea"/>
              <a:cs typeface="+mn-cs"/>
            </a:rPr>
            <a:t>Investments &amp; Insurance Products:</a:t>
          </a:r>
          <a:br>
            <a:rPr lang="en-US" sz="800" b="0">
              <a:solidFill>
                <a:schemeClr val="dk1"/>
              </a:solidFill>
              <a:effectLst/>
              <a:latin typeface="+mn-lt"/>
              <a:ea typeface="+mn-ea"/>
              <a:cs typeface="+mn-cs"/>
            </a:rPr>
          </a:br>
          <a:r>
            <a:rPr lang="en-US" sz="800" b="0">
              <a:solidFill>
                <a:schemeClr val="dk1"/>
              </a:solidFill>
              <a:effectLst/>
              <a:latin typeface="+mn-lt"/>
              <a:ea typeface="+mn-ea"/>
              <a:cs typeface="+mn-cs"/>
            </a:rPr>
            <a:t>Are not insured by the FDIC or any federal government agency</a:t>
          </a:r>
          <a:br>
            <a:rPr lang="en-US" sz="800" b="0">
              <a:solidFill>
                <a:schemeClr val="dk1"/>
              </a:solidFill>
              <a:effectLst/>
              <a:latin typeface="+mn-lt"/>
              <a:ea typeface="+mn-ea"/>
              <a:cs typeface="+mn-cs"/>
            </a:rPr>
          </a:br>
          <a:r>
            <a:rPr lang="en-US" sz="800" b="0">
              <a:solidFill>
                <a:schemeClr val="dk1"/>
              </a:solidFill>
              <a:effectLst/>
              <a:latin typeface="+mn-lt"/>
              <a:ea typeface="+mn-ea"/>
              <a:cs typeface="+mn-cs"/>
            </a:rPr>
            <a:t>Are not deposits of or guaranteed by the bank or any bank affiliate </a:t>
          </a:r>
        </a:p>
        <a:p>
          <a:pPr algn="ctr" fontAlgn="base"/>
          <a:r>
            <a:rPr lang="en-US" sz="800" b="0">
              <a:solidFill>
                <a:schemeClr val="dk1"/>
              </a:solidFill>
              <a:effectLst/>
              <a:latin typeface="+mn-lt"/>
              <a:ea typeface="+mn-ea"/>
              <a:cs typeface="+mn-cs"/>
            </a:rPr>
            <a:t>May lose Value</a:t>
          </a:r>
        </a:p>
        <a:p>
          <a:pPr algn="ctr" fontAlgn="base"/>
          <a:br>
            <a:rPr lang="en-US" sz="800" b="0">
              <a:solidFill>
                <a:schemeClr val="dk1"/>
              </a:solidFill>
              <a:effectLst/>
              <a:latin typeface="+mn-lt"/>
              <a:ea typeface="+mn-ea"/>
              <a:cs typeface="+mn-cs"/>
            </a:rPr>
          </a:br>
          <a:r>
            <a:rPr lang="en-US" sz="800" b="0">
              <a:solidFill>
                <a:schemeClr val="dk1"/>
              </a:solidFill>
              <a:effectLst/>
              <a:latin typeface="+mn-lt"/>
              <a:ea typeface="+mn-ea"/>
              <a:cs typeface="+mn-cs"/>
            </a:rPr>
            <a:t>Karen Freeman, CPA, PLLC is not a registered broker/dealer or registered investment advisory firm.</a:t>
          </a:r>
        </a:p>
        <a:p>
          <a:pPr algn="ctr" fontAlgn="base"/>
          <a:r>
            <a:rPr lang="en-US" sz="800" b="0">
              <a:solidFill>
                <a:schemeClr val="dk1"/>
              </a:solidFill>
              <a:effectLst/>
              <a:latin typeface="+mn-lt"/>
              <a:ea typeface="+mn-ea"/>
              <a:cs typeface="+mn-cs"/>
            </a:rPr>
            <a:t> </a:t>
          </a:r>
        </a:p>
        <a:p>
          <a:pPr algn="ctr" fontAlgn="base"/>
          <a:r>
            <a:rPr lang="en-US" sz="800" b="0">
              <a:solidFill>
                <a:schemeClr val="dk1"/>
              </a:solidFill>
              <a:effectLst/>
              <a:latin typeface="+mn-lt"/>
              <a:ea typeface="+mn-ea"/>
              <a:cs typeface="+mn-cs"/>
            </a:rPr>
            <a:t>Check the background of this investment professional on FINRA's </a:t>
          </a:r>
          <a:r>
            <a:rPr lang="en-US" sz="800" b="0" u="none" strike="noStrike">
              <a:solidFill>
                <a:schemeClr val="dk1"/>
              </a:solidFill>
              <a:effectLst/>
              <a:latin typeface="+mn-lt"/>
              <a:ea typeface="+mn-ea"/>
              <a:cs typeface="+mn-cs"/>
              <a:hlinkClick xmlns:r="http://schemas.openxmlformats.org/officeDocument/2006/relationships" r:id=""/>
            </a:rPr>
            <a:t>BrokerCheck</a:t>
          </a:r>
          <a:endParaRPr lang="en-US" sz="800" b="0">
            <a:solidFill>
              <a:schemeClr val="dk1"/>
            </a:solidFill>
            <a:effectLst/>
            <a:latin typeface="+mn-lt"/>
            <a:ea typeface="+mn-ea"/>
            <a:cs typeface="+mn-cs"/>
          </a:endParaRPr>
        </a:p>
        <a:p>
          <a:pPr algn="ctr" fontAlgn="base"/>
          <a:r>
            <a:rPr lang="en-US" sz="800" b="0" u="none" strike="noStrike">
              <a:solidFill>
                <a:schemeClr val="dk1"/>
              </a:solidFill>
              <a:effectLst/>
              <a:latin typeface="+mn-lt"/>
              <a:ea typeface="+mn-ea"/>
              <a:cs typeface="+mn-cs"/>
              <a:hlinkClick xmlns:r="http://schemas.openxmlformats.org/officeDocument/2006/relationships" r:id=""/>
            </a:rPr>
            <a:t>Webmaster Login</a:t>
          </a:r>
          <a:endParaRPr lang="en-US" sz="1100" b="0">
            <a:solidFill>
              <a:schemeClr val="dk1"/>
            </a:solidFill>
            <a:effectLst/>
            <a:latin typeface="+mn-lt"/>
            <a:ea typeface="+mn-ea"/>
            <a:cs typeface="+mn-cs"/>
          </a:endParaRPr>
        </a:p>
      </xdr:txBody>
    </xdr:sp>
    <xdr:clientData/>
  </xdr:twoCellAnchor>
  <xdr:twoCellAnchor editAs="oneCell">
    <xdr:from>
      <xdr:col>0</xdr:col>
      <xdr:colOff>0</xdr:colOff>
      <xdr:row>0</xdr:row>
      <xdr:rowOff>114299</xdr:rowOff>
    </xdr:from>
    <xdr:to>
      <xdr:col>13</xdr:col>
      <xdr:colOff>496940</xdr:colOff>
      <xdr:row>8</xdr:row>
      <xdr:rowOff>9524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4299"/>
          <a:ext cx="8183615" cy="1266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1</xdr:row>
      <xdr:rowOff>85725</xdr:rowOff>
    </xdr:from>
    <xdr:to>
      <xdr:col>2</xdr:col>
      <xdr:colOff>4476750</xdr:colOff>
      <xdr:row>4</xdr:row>
      <xdr:rowOff>156535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0" y="285750"/>
          <a:ext cx="4333875" cy="670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3061609</xdr:colOff>
      <xdr:row>0</xdr:row>
      <xdr:rowOff>95251</xdr:rowOff>
    </xdr:from>
    <xdr:to>
      <xdr:col>8</xdr:col>
      <xdr:colOff>587774</xdr:colOff>
      <xdr:row>4</xdr:row>
      <xdr:rowOff>176894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2466" y="95251"/>
          <a:ext cx="6153094"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1638300</xdr:colOff>
      <xdr:row>1</xdr:row>
      <xdr:rowOff>47625</xdr:rowOff>
    </xdr:from>
    <xdr:to>
      <xdr:col>3</xdr:col>
      <xdr:colOff>2564091</xdr:colOff>
      <xdr:row>5</xdr:row>
      <xdr:rowOff>66675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2775" y="209550"/>
          <a:ext cx="4307166"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895350</xdr:colOff>
      <xdr:row>2</xdr:row>
      <xdr:rowOff>76200</xdr:rowOff>
    </xdr:from>
    <xdr:to>
      <xdr:col>3</xdr:col>
      <xdr:colOff>485775</xdr:colOff>
      <xdr:row>6</xdr:row>
      <xdr:rowOff>68421</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 y="400050"/>
          <a:ext cx="4133850" cy="6399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1228725</xdr:colOff>
      <xdr:row>0</xdr:row>
      <xdr:rowOff>0</xdr:rowOff>
    </xdr:from>
    <xdr:to>
      <xdr:col>1</xdr:col>
      <xdr:colOff>1232586</xdr:colOff>
      <xdr:row>6</xdr:row>
      <xdr:rowOff>76199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0" y="0"/>
          <a:ext cx="2806014" cy="11334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20</xdr:row>
          <xdr:rowOff>0</xdr:rowOff>
        </xdr:from>
        <xdr:to>
          <xdr:col>3</xdr:col>
          <xdr:colOff>57150</xdr:colOff>
          <xdr:row>21</xdr:row>
          <xdr:rowOff>28575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0</xdr:rowOff>
        </xdr:from>
        <xdr:to>
          <xdr:col>3</xdr:col>
          <xdr:colOff>95250</xdr:colOff>
          <xdr:row>22</xdr:row>
          <xdr:rowOff>76200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0</xdr:rowOff>
        </xdr:from>
        <xdr:to>
          <xdr:col>3</xdr:col>
          <xdr:colOff>95250</xdr:colOff>
          <xdr:row>23</xdr:row>
          <xdr:rowOff>76200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0</xdr:rowOff>
        </xdr:from>
        <xdr:to>
          <xdr:col>3</xdr:col>
          <xdr:colOff>95250</xdr:colOff>
          <xdr:row>24</xdr:row>
          <xdr:rowOff>76200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0</xdr:rowOff>
        </xdr:from>
        <xdr:to>
          <xdr:col>3</xdr:col>
          <xdr:colOff>95250</xdr:colOff>
          <xdr:row>25</xdr:row>
          <xdr:rowOff>76200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0</xdr:rowOff>
        </xdr:from>
        <xdr:to>
          <xdr:col>3</xdr:col>
          <xdr:colOff>95250</xdr:colOff>
          <xdr:row>26</xdr:row>
          <xdr:rowOff>76200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0</xdr:rowOff>
        </xdr:from>
        <xdr:to>
          <xdr:col>4</xdr:col>
          <xdr:colOff>95250</xdr:colOff>
          <xdr:row>21</xdr:row>
          <xdr:rowOff>76200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0</xdr:rowOff>
        </xdr:from>
        <xdr:to>
          <xdr:col>3</xdr:col>
          <xdr:colOff>95250</xdr:colOff>
          <xdr:row>22</xdr:row>
          <xdr:rowOff>76200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95250</xdr:colOff>
          <xdr:row>22</xdr:row>
          <xdr:rowOff>76200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0</xdr:rowOff>
        </xdr:from>
        <xdr:to>
          <xdr:col>3</xdr:col>
          <xdr:colOff>95250</xdr:colOff>
          <xdr:row>23</xdr:row>
          <xdr:rowOff>76200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0</xdr:rowOff>
        </xdr:from>
        <xdr:to>
          <xdr:col>4</xdr:col>
          <xdr:colOff>95250</xdr:colOff>
          <xdr:row>23</xdr:row>
          <xdr:rowOff>76200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0</xdr:rowOff>
        </xdr:from>
        <xdr:to>
          <xdr:col>3</xdr:col>
          <xdr:colOff>95250</xdr:colOff>
          <xdr:row>24</xdr:row>
          <xdr:rowOff>76200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95250</xdr:colOff>
          <xdr:row>24</xdr:row>
          <xdr:rowOff>76200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0</xdr:rowOff>
        </xdr:from>
        <xdr:to>
          <xdr:col>3</xdr:col>
          <xdr:colOff>95250</xdr:colOff>
          <xdr:row>25</xdr:row>
          <xdr:rowOff>76200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0</xdr:rowOff>
        </xdr:from>
        <xdr:to>
          <xdr:col>4</xdr:col>
          <xdr:colOff>95250</xdr:colOff>
          <xdr:row>25</xdr:row>
          <xdr:rowOff>76200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0</xdr:rowOff>
        </xdr:from>
        <xdr:to>
          <xdr:col>3</xdr:col>
          <xdr:colOff>95250</xdr:colOff>
          <xdr:row>26</xdr:row>
          <xdr:rowOff>76200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95250</xdr:colOff>
          <xdr:row>26</xdr:row>
          <xdr:rowOff>76200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3</xdr:col>
          <xdr:colOff>95250</xdr:colOff>
          <xdr:row>36</xdr:row>
          <xdr:rowOff>76200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0</xdr:rowOff>
        </xdr:from>
        <xdr:to>
          <xdr:col>3</xdr:col>
          <xdr:colOff>95250</xdr:colOff>
          <xdr:row>37</xdr:row>
          <xdr:rowOff>76200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0</xdr:rowOff>
        </xdr:from>
        <xdr:to>
          <xdr:col>3</xdr:col>
          <xdr:colOff>95250</xdr:colOff>
          <xdr:row>38</xdr:row>
          <xdr:rowOff>76200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0</xdr:rowOff>
        </xdr:from>
        <xdr:to>
          <xdr:col>3</xdr:col>
          <xdr:colOff>95250</xdr:colOff>
          <xdr:row>39</xdr:row>
          <xdr:rowOff>76200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0</xdr:rowOff>
        </xdr:from>
        <xdr:to>
          <xdr:col>3</xdr:col>
          <xdr:colOff>95250</xdr:colOff>
          <xdr:row>40</xdr:row>
          <xdr:rowOff>76200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0</xdr:rowOff>
        </xdr:from>
        <xdr:to>
          <xdr:col>3</xdr:col>
          <xdr:colOff>95250</xdr:colOff>
          <xdr:row>41</xdr:row>
          <xdr:rowOff>76200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0</xdr:rowOff>
        </xdr:from>
        <xdr:to>
          <xdr:col>3</xdr:col>
          <xdr:colOff>95250</xdr:colOff>
          <xdr:row>41</xdr:row>
          <xdr:rowOff>76200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0</xdr:rowOff>
        </xdr:from>
        <xdr:to>
          <xdr:col>3</xdr:col>
          <xdr:colOff>95250</xdr:colOff>
          <xdr:row>41</xdr:row>
          <xdr:rowOff>76200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0</xdr:rowOff>
        </xdr:from>
        <xdr:to>
          <xdr:col>4</xdr:col>
          <xdr:colOff>95250</xdr:colOff>
          <xdr:row>41</xdr:row>
          <xdr:rowOff>76200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0</xdr:rowOff>
        </xdr:from>
        <xdr:to>
          <xdr:col>3</xdr:col>
          <xdr:colOff>95250</xdr:colOff>
          <xdr:row>40</xdr:row>
          <xdr:rowOff>76200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0</xdr:rowOff>
        </xdr:from>
        <xdr:to>
          <xdr:col>3</xdr:col>
          <xdr:colOff>95250</xdr:colOff>
          <xdr:row>40</xdr:row>
          <xdr:rowOff>76200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95250</xdr:colOff>
          <xdr:row>40</xdr:row>
          <xdr:rowOff>76200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0</xdr:rowOff>
        </xdr:from>
        <xdr:to>
          <xdr:col>3</xdr:col>
          <xdr:colOff>95250</xdr:colOff>
          <xdr:row>39</xdr:row>
          <xdr:rowOff>76200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0</xdr:rowOff>
        </xdr:from>
        <xdr:to>
          <xdr:col>3</xdr:col>
          <xdr:colOff>95250</xdr:colOff>
          <xdr:row>39</xdr:row>
          <xdr:rowOff>76200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xdr:row>
          <xdr:rowOff>0</xdr:rowOff>
        </xdr:from>
        <xdr:to>
          <xdr:col>4</xdr:col>
          <xdr:colOff>95250</xdr:colOff>
          <xdr:row>39</xdr:row>
          <xdr:rowOff>76200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0</xdr:rowOff>
        </xdr:from>
        <xdr:to>
          <xdr:col>3</xdr:col>
          <xdr:colOff>95250</xdr:colOff>
          <xdr:row>38</xdr:row>
          <xdr:rowOff>76200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0</xdr:rowOff>
        </xdr:from>
        <xdr:to>
          <xdr:col>3</xdr:col>
          <xdr:colOff>95250</xdr:colOff>
          <xdr:row>38</xdr:row>
          <xdr:rowOff>76200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95250</xdr:colOff>
          <xdr:row>38</xdr:row>
          <xdr:rowOff>76200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0</xdr:rowOff>
        </xdr:from>
        <xdr:to>
          <xdr:col>3</xdr:col>
          <xdr:colOff>95250</xdr:colOff>
          <xdr:row>37</xdr:row>
          <xdr:rowOff>76200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0</xdr:rowOff>
        </xdr:from>
        <xdr:to>
          <xdr:col>3</xdr:col>
          <xdr:colOff>95250</xdr:colOff>
          <xdr:row>37</xdr:row>
          <xdr:rowOff>76200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36</xdr:row>
          <xdr:rowOff>0</xdr:rowOff>
        </xdr:from>
        <xdr:to>
          <xdr:col>4</xdr:col>
          <xdr:colOff>95250</xdr:colOff>
          <xdr:row>37</xdr:row>
          <xdr:rowOff>76200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3</xdr:col>
          <xdr:colOff>95250</xdr:colOff>
          <xdr:row>36</xdr:row>
          <xdr:rowOff>76200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3</xdr:col>
          <xdr:colOff>95250</xdr:colOff>
          <xdr:row>36</xdr:row>
          <xdr:rowOff>76200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95250</xdr:colOff>
          <xdr:row>36</xdr:row>
          <xdr:rowOff>76200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1</xdr:col>
      <xdr:colOff>361950</xdr:colOff>
      <xdr:row>2</xdr:row>
      <xdr:rowOff>19050</xdr:rowOff>
    </xdr:from>
    <xdr:to>
      <xdr:col>2</xdr:col>
      <xdr:colOff>66675</xdr:colOff>
      <xdr:row>6</xdr:row>
      <xdr:rowOff>51081</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 y="342900"/>
          <a:ext cx="4391025" cy="679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1436221</xdr:colOff>
      <xdr:row>1</xdr:row>
      <xdr:rowOff>118907</xdr:rowOff>
    </xdr:from>
    <xdr:to>
      <xdr:col>17</xdr:col>
      <xdr:colOff>519648</xdr:colOff>
      <xdr:row>5</xdr:row>
      <xdr:rowOff>97741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0809" y="354231"/>
          <a:ext cx="6131927" cy="9201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21165</xdr:colOff>
      <xdr:row>2</xdr:row>
      <xdr:rowOff>10584</xdr:rowOff>
    </xdr:from>
    <xdr:to>
      <xdr:col>17</xdr:col>
      <xdr:colOff>247593</xdr:colOff>
      <xdr:row>5</xdr:row>
      <xdr:rowOff>108323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02582" y="497417"/>
          <a:ext cx="5348761" cy="8279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781050</xdr:colOff>
      <xdr:row>1</xdr:row>
      <xdr:rowOff>28575</xdr:rowOff>
    </xdr:from>
    <xdr:to>
      <xdr:col>7</xdr:col>
      <xdr:colOff>567459</xdr:colOff>
      <xdr:row>4</xdr:row>
      <xdr:rowOff>95250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6525" y="238125"/>
          <a:ext cx="4491759" cy="695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85725</xdr:colOff>
      <xdr:row>1</xdr:row>
      <xdr:rowOff>123825</xdr:rowOff>
    </xdr:from>
    <xdr:to>
      <xdr:col>7</xdr:col>
      <xdr:colOff>200025</xdr:colOff>
      <xdr:row>4</xdr:row>
      <xdr:rowOff>104132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333375"/>
          <a:ext cx="3933825" cy="6089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pex">
      <a:majorFont>
        <a:latin typeface="Lucida Sans"/>
        <a:ea typeface=""/>
        <a:cs typeface=""/>
        <a:font script="Grek" typeface="Arial"/>
        <a:font script="Cyrl" typeface="Arial"/>
        <a:font script="Jpan" typeface="HG丸ｺﾞｼｯｸM-PRO"/>
        <a:font script="Hang" typeface="휴먼옛체"/>
        <a:font script="Hans" typeface="楷体_GB2312"/>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31:N47"/>
  <sheetViews>
    <sheetView tabSelected="1" workbookViewId="0">
      <selection activeCell="P46" sqref="P46"/>
    </sheetView>
  </sheetViews>
  <sheetFormatPr defaultRowHeight="13.5" x14ac:dyDescent="0.25"/>
  <cols>
    <col min="1" max="1" width="8.42578125" style="49" customWidth="1"/>
    <col min="2" max="2" width="6.28515625" style="49" customWidth="1"/>
    <col min="3" max="16384" width="9.140625" style="49"/>
  </cols>
  <sheetData>
    <row r="31" spans="2:13" ht="18" x14ac:dyDescent="0.25">
      <c r="B31" s="185" t="s">
        <v>188</v>
      </c>
      <c r="C31" s="185"/>
      <c r="D31" s="185"/>
      <c r="E31" s="185"/>
      <c r="F31" s="185"/>
      <c r="G31" s="185"/>
      <c r="H31" s="185"/>
      <c r="I31" s="185"/>
      <c r="J31" s="185"/>
      <c r="K31" s="185"/>
      <c r="L31" s="185"/>
      <c r="M31" s="185"/>
    </row>
    <row r="32" spans="2:13" ht="18" x14ac:dyDescent="0.25">
      <c r="B32" s="185" t="s">
        <v>206</v>
      </c>
      <c r="C32" s="185"/>
      <c r="D32" s="185"/>
      <c r="E32" s="185"/>
      <c r="F32" s="185"/>
      <c r="G32" s="185"/>
      <c r="H32" s="185"/>
      <c r="I32" s="185"/>
      <c r="J32" s="185"/>
      <c r="K32" s="185"/>
      <c r="L32" s="185"/>
      <c r="M32" s="185"/>
    </row>
    <row r="33" spans="2:14" ht="18" x14ac:dyDescent="0.25">
      <c r="B33" s="185" t="s">
        <v>189</v>
      </c>
      <c r="C33" s="185"/>
      <c r="D33" s="185"/>
      <c r="E33" s="185"/>
      <c r="F33" s="185"/>
      <c r="G33" s="185"/>
      <c r="H33" s="185"/>
      <c r="I33" s="185"/>
      <c r="J33" s="185"/>
      <c r="K33" s="185"/>
      <c r="L33" s="185"/>
      <c r="M33" s="185"/>
    </row>
    <row r="35" spans="2:14" ht="27.75" x14ac:dyDescent="0.4">
      <c r="B35" s="186" t="s">
        <v>191</v>
      </c>
      <c r="C35" s="186"/>
      <c r="D35" s="186"/>
      <c r="E35" s="186"/>
      <c r="F35" s="186"/>
      <c r="G35" s="186"/>
      <c r="H35" s="186"/>
      <c r="I35" s="186"/>
      <c r="J35" s="186"/>
      <c r="K35" s="186"/>
      <c r="L35" s="186"/>
      <c r="M35" s="186"/>
    </row>
    <row r="37" spans="2:14" ht="23.25" x14ac:dyDescent="0.35">
      <c r="B37" s="184" t="s">
        <v>187</v>
      </c>
      <c r="C37" s="184"/>
      <c r="D37" s="184"/>
      <c r="E37" s="184"/>
      <c r="F37" s="184"/>
      <c r="G37" s="184"/>
      <c r="I37" s="184" t="s">
        <v>284</v>
      </c>
      <c r="J37" s="184"/>
      <c r="K37" s="184"/>
      <c r="L37" s="184"/>
      <c r="M37" s="184"/>
    </row>
    <row r="39" spans="2:14" ht="23.25" x14ac:dyDescent="0.35">
      <c r="B39" s="184" t="s">
        <v>36</v>
      </c>
      <c r="C39" s="184"/>
      <c r="D39" s="184"/>
      <c r="E39" s="184"/>
      <c r="F39" s="184"/>
      <c r="G39" s="184"/>
      <c r="I39" s="183" t="s">
        <v>186</v>
      </c>
      <c r="J39" s="183"/>
      <c r="K39" s="183"/>
      <c r="L39" s="183"/>
      <c r="M39" s="183"/>
    </row>
    <row r="41" spans="2:14" ht="23.25" x14ac:dyDescent="0.35">
      <c r="B41" s="184" t="s">
        <v>286</v>
      </c>
      <c r="C41" s="184"/>
      <c r="D41" s="184"/>
      <c r="E41" s="184"/>
      <c r="F41" s="184"/>
      <c r="G41" s="184"/>
      <c r="I41" s="183" t="s">
        <v>285</v>
      </c>
      <c r="J41" s="183"/>
      <c r="K41" s="183"/>
      <c r="L41" s="183"/>
      <c r="M41" s="183"/>
      <c r="N41" s="149"/>
    </row>
    <row r="47" spans="2:14" ht="18" x14ac:dyDescent="0.25">
      <c r="B47" s="50"/>
      <c r="C47" s="50"/>
      <c r="D47" s="50"/>
      <c r="E47" s="50"/>
      <c r="F47" s="50"/>
      <c r="G47" s="50"/>
      <c r="H47" s="50"/>
      <c r="I47" s="50"/>
      <c r="J47" s="50"/>
      <c r="K47" s="50"/>
      <c r="L47" s="50"/>
      <c r="M47" s="50"/>
    </row>
  </sheetData>
  <sheetProtection selectLockedCells="1"/>
  <mergeCells count="10">
    <mergeCell ref="B31:M31"/>
    <mergeCell ref="B32:M32"/>
    <mergeCell ref="B33:M33"/>
    <mergeCell ref="B35:M35"/>
    <mergeCell ref="I39:M39"/>
    <mergeCell ref="I41:M41"/>
    <mergeCell ref="B39:G39"/>
    <mergeCell ref="B41:G41"/>
    <mergeCell ref="I37:M37"/>
    <mergeCell ref="B37:G37"/>
  </mergeCells>
  <pageMargins left="0.5" right="0.25" top="0.25" bottom="0.25" header="0" footer="0"/>
  <pageSetup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6:J161"/>
  <sheetViews>
    <sheetView topLeftCell="A40" workbookViewId="0">
      <selection activeCell="A7" sqref="A7"/>
    </sheetView>
  </sheetViews>
  <sheetFormatPr defaultRowHeight="15.75" x14ac:dyDescent="0.25"/>
  <cols>
    <col min="1" max="1" width="3.140625" style="15" customWidth="1"/>
    <col min="2" max="2" width="32.42578125" style="60" bestFit="1" customWidth="1"/>
    <col min="3" max="3" width="102.7109375" style="60" bestFit="1" customWidth="1"/>
    <col min="4" max="16384" width="9.140625" style="15"/>
  </cols>
  <sheetData>
    <row r="6" spans="1:4" ht="21.75" customHeight="1" x14ac:dyDescent="0.3">
      <c r="A6" s="187" t="s">
        <v>190</v>
      </c>
      <c r="B6" s="187"/>
      <c r="C6" s="187"/>
    </row>
    <row r="7" spans="1:4" ht="12.75" x14ac:dyDescent="0.2">
      <c r="B7" s="15"/>
      <c r="C7" s="15"/>
    </row>
    <row r="8" spans="1:4" ht="18.75" x14ac:dyDescent="0.3">
      <c r="A8" s="192" t="s">
        <v>208</v>
      </c>
      <c r="B8" s="192"/>
      <c r="C8" s="192"/>
    </row>
    <row r="9" spans="1:4" ht="18.75" x14ac:dyDescent="0.3">
      <c r="A9" s="195" t="s">
        <v>28</v>
      </c>
      <c r="B9" s="195"/>
      <c r="C9" s="195"/>
      <c r="D9" s="51"/>
    </row>
    <row r="10" spans="1:4" ht="15" x14ac:dyDescent="0.25">
      <c r="A10" s="231" t="s">
        <v>213</v>
      </c>
      <c r="B10" s="232"/>
      <c r="C10" s="232"/>
    </row>
    <row r="11" spans="1:4" ht="15" x14ac:dyDescent="0.25">
      <c r="A11" s="231" t="s">
        <v>214</v>
      </c>
      <c r="B11" s="231"/>
      <c r="C11" s="231"/>
    </row>
    <row r="13" spans="1:4" ht="18.75" x14ac:dyDescent="0.3">
      <c r="A13" s="230" t="s">
        <v>65</v>
      </c>
      <c r="B13" s="230"/>
      <c r="C13" s="52"/>
    </row>
    <row r="14" spans="1:4" ht="15" customHeight="1" x14ac:dyDescent="0.3">
      <c r="A14" s="53"/>
      <c r="B14" s="85" t="s">
        <v>66</v>
      </c>
      <c r="C14" s="86" t="s">
        <v>67</v>
      </c>
    </row>
    <row r="15" spans="1:4" ht="15" customHeight="1" x14ac:dyDescent="0.3">
      <c r="A15" s="53"/>
      <c r="B15" s="35" t="s">
        <v>68</v>
      </c>
      <c r="C15" s="87" t="s">
        <v>69</v>
      </c>
    </row>
    <row r="16" spans="1:4" ht="15" customHeight="1" x14ac:dyDescent="0.3">
      <c r="A16" s="53"/>
      <c r="B16" s="85" t="s">
        <v>70</v>
      </c>
      <c r="C16" s="88" t="s">
        <v>71</v>
      </c>
    </row>
    <row r="17" spans="1:3" ht="15" customHeight="1" x14ac:dyDescent="0.3">
      <c r="A17" s="53"/>
      <c r="B17" s="35" t="s">
        <v>72</v>
      </c>
      <c r="C17" s="87" t="s">
        <v>73</v>
      </c>
    </row>
    <row r="18" spans="1:3" ht="15" customHeight="1" x14ac:dyDescent="0.3">
      <c r="A18" s="53"/>
      <c r="B18" s="85" t="s">
        <v>74</v>
      </c>
      <c r="C18" s="86" t="s">
        <v>75</v>
      </c>
    </row>
    <row r="19" spans="1:3" ht="15" customHeight="1" x14ac:dyDescent="0.3">
      <c r="A19" s="53"/>
      <c r="B19" s="35" t="s">
        <v>76</v>
      </c>
      <c r="C19" s="87" t="s">
        <v>77</v>
      </c>
    </row>
    <row r="20" spans="1:3" ht="15" customHeight="1" x14ac:dyDescent="0.3">
      <c r="A20" s="53"/>
      <c r="B20" s="58" t="s">
        <v>78</v>
      </c>
      <c r="C20" s="88" t="s">
        <v>79</v>
      </c>
    </row>
    <row r="21" spans="1:3" ht="15" customHeight="1" x14ac:dyDescent="0.3">
      <c r="A21" s="53"/>
      <c r="B21" s="58" t="s">
        <v>80</v>
      </c>
      <c r="C21" s="88" t="s">
        <v>81</v>
      </c>
    </row>
    <row r="22" spans="1:3" ht="15" customHeight="1" x14ac:dyDescent="0.3">
      <c r="A22" s="53"/>
      <c r="B22" s="58" t="s">
        <v>82</v>
      </c>
      <c r="C22" s="88" t="s">
        <v>83</v>
      </c>
    </row>
    <row r="23" spans="1:3" ht="18.75" x14ac:dyDescent="0.3">
      <c r="A23" s="53"/>
      <c r="B23" s="58"/>
      <c r="C23" s="56"/>
    </row>
    <row r="24" spans="1:3" ht="18.75" x14ac:dyDescent="0.3">
      <c r="A24" s="230" t="s">
        <v>84</v>
      </c>
      <c r="B24" s="230"/>
      <c r="C24" s="52"/>
    </row>
    <row r="25" spans="1:3" s="90" customFormat="1" ht="15" customHeight="1" x14ac:dyDescent="0.25">
      <c r="A25" s="89"/>
      <c r="B25" s="85" t="s">
        <v>85</v>
      </c>
      <c r="C25" s="86" t="s">
        <v>86</v>
      </c>
    </row>
    <row r="26" spans="1:3" s="90" customFormat="1" ht="15" customHeight="1" x14ac:dyDescent="0.25">
      <c r="A26" s="89"/>
      <c r="B26" s="35" t="s">
        <v>87</v>
      </c>
      <c r="C26" s="87" t="s">
        <v>209</v>
      </c>
    </row>
    <row r="27" spans="1:3" s="90" customFormat="1" ht="15" customHeight="1" x14ac:dyDescent="0.25">
      <c r="A27" s="89"/>
      <c r="B27" s="85" t="s">
        <v>88</v>
      </c>
      <c r="C27" s="86" t="s">
        <v>210</v>
      </c>
    </row>
    <row r="28" spans="1:3" s="90" customFormat="1" ht="15" customHeight="1" x14ac:dyDescent="0.25">
      <c r="A28" s="89"/>
      <c r="B28" s="35" t="s">
        <v>89</v>
      </c>
      <c r="C28" s="87" t="s">
        <v>90</v>
      </c>
    </row>
    <row r="29" spans="1:3" ht="18.75" x14ac:dyDescent="0.3">
      <c r="A29" s="53"/>
      <c r="B29" s="54"/>
      <c r="C29" s="55"/>
    </row>
    <row r="30" spans="1:3" ht="18.75" x14ac:dyDescent="0.3">
      <c r="A30" s="230" t="s">
        <v>91</v>
      </c>
      <c r="B30" s="230"/>
      <c r="C30" s="52"/>
    </row>
    <row r="31" spans="1:3" s="90" customFormat="1" ht="15" customHeight="1" x14ac:dyDescent="0.25">
      <c r="A31" s="89"/>
      <c r="B31" s="91" t="s">
        <v>92</v>
      </c>
      <c r="C31" s="86" t="s">
        <v>93</v>
      </c>
    </row>
    <row r="32" spans="1:3" s="90" customFormat="1" ht="15" customHeight="1" x14ac:dyDescent="0.25">
      <c r="A32" s="89"/>
      <c r="B32" s="35" t="s">
        <v>94</v>
      </c>
      <c r="C32" s="87" t="s">
        <v>95</v>
      </c>
    </row>
    <row r="33" spans="1:3" s="90" customFormat="1" ht="15" customHeight="1" x14ac:dyDescent="0.25">
      <c r="A33" s="89"/>
      <c r="B33" s="85" t="s">
        <v>96</v>
      </c>
      <c r="C33" s="86" t="s">
        <v>97</v>
      </c>
    </row>
    <row r="34" spans="1:3" s="90" customFormat="1" ht="15" customHeight="1" x14ac:dyDescent="0.25">
      <c r="A34" s="89"/>
      <c r="B34" s="35" t="s">
        <v>98</v>
      </c>
      <c r="C34" s="87" t="s">
        <v>99</v>
      </c>
    </row>
    <row r="35" spans="1:3" ht="18.75" x14ac:dyDescent="0.3">
      <c r="A35" s="53"/>
      <c r="B35" s="54"/>
      <c r="C35" s="55"/>
    </row>
    <row r="36" spans="1:3" ht="18.75" x14ac:dyDescent="0.3">
      <c r="A36" s="230" t="s">
        <v>100</v>
      </c>
      <c r="B36" s="230"/>
      <c r="C36" s="52"/>
    </row>
    <row r="37" spans="1:3" s="90" customFormat="1" ht="15" x14ac:dyDescent="0.25">
      <c r="A37" s="89"/>
      <c r="B37" s="58" t="s">
        <v>18</v>
      </c>
      <c r="C37" s="88" t="s">
        <v>101</v>
      </c>
    </row>
    <row r="38" spans="1:3" s="90" customFormat="1" ht="15" x14ac:dyDescent="0.25">
      <c r="A38" s="89"/>
      <c r="B38" s="35" t="s">
        <v>102</v>
      </c>
      <c r="C38" s="87" t="s">
        <v>103</v>
      </c>
    </row>
    <row r="39" spans="1:3" s="90" customFormat="1" ht="15" x14ac:dyDescent="0.25">
      <c r="A39" s="89"/>
      <c r="B39" s="58" t="s">
        <v>104</v>
      </c>
      <c r="C39" s="88" t="s">
        <v>105</v>
      </c>
    </row>
    <row r="40" spans="1:3" s="90" customFormat="1" ht="15" x14ac:dyDescent="0.25">
      <c r="A40" s="89"/>
      <c r="B40" s="35" t="s">
        <v>106</v>
      </c>
      <c r="C40" s="87" t="s">
        <v>107</v>
      </c>
    </row>
    <row r="41" spans="1:3" s="90" customFormat="1" ht="15" x14ac:dyDescent="0.25">
      <c r="A41" s="89"/>
      <c r="B41" s="58" t="s">
        <v>108</v>
      </c>
      <c r="C41" s="88" t="s">
        <v>109</v>
      </c>
    </row>
    <row r="42" spans="1:3" ht="18.75" x14ac:dyDescent="0.3">
      <c r="A42" s="53"/>
      <c r="B42" s="57"/>
      <c r="C42" s="56"/>
    </row>
    <row r="43" spans="1:3" ht="18.75" x14ac:dyDescent="0.3">
      <c r="A43" s="230" t="s">
        <v>110</v>
      </c>
      <c r="B43" s="230"/>
      <c r="C43" s="52"/>
    </row>
    <row r="44" spans="1:3" s="90" customFormat="1" ht="15" x14ac:dyDescent="0.25">
      <c r="A44" s="17"/>
      <c r="B44" s="58" t="s">
        <v>111</v>
      </c>
      <c r="C44" s="92" t="s">
        <v>112</v>
      </c>
    </row>
    <row r="45" spans="1:3" s="90" customFormat="1" ht="15" x14ac:dyDescent="0.25">
      <c r="A45" s="17"/>
      <c r="B45" s="35" t="s">
        <v>113</v>
      </c>
      <c r="C45" s="87" t="s">
        <v>114</v>
      </c>
    </row>
    <row r="46" spans="1:3" s="90" customFormat="1" ht="15" x14ac:dyDescent="0.25">
      <c r="A46" s="17"/>
      <c r="B46" s="58" t="s">
        <v>115</v>
      </c>
      <c r="C46" s="88" t="s">
        <v>116</v>
      </c>
    </row>
    <row r="47" spans="1:3" s="90" customFormat="1" ht="15" x14ac:dyDescent="0.25">
      <c r="A47" s="17"/>
      <c r="B47" s="35" t="s">
        <v>117</v>
      </c>
      <c r="C47" s="87" t="s">
        <v>118</v>
      </c>
    </row>
    <row r="48" spans="1:3" s="90" customFormat="1" ht="15" x14ac:dyDescent="0.25">
      <c r="A48" s="17"/>
      <c r="B48" s="58" t="s">
        <v>119</v>
      </c>
      <c r="C48" s="88" t="s">
        <v>120</v>
      </c>
    </row>
    <row r="49" spans="1:3" s="90" customFormat="1" ht="15" x14ac:dyDescent="0.25">
      <c r="A49" s="17"/>
      <c r="B49" s="35" t="s">
        <v>121</v>
      </c>
      <c r="C49" s="87" t="s">
        <v>122</v>
      </c>
    </row>
    <row r="50" spans="1:3" s="90" customFormat="1" ht="15" x14ac:dyDescent="0.25">
      <c r="A50" s="17"/>
      <c r="B50" s="58" t="s">
        <v>123</v>
      </c>
      <c r="C50" s="88" t="s">
        <v>124</v>
      </c>
    </row>
    <row r="51" spans="1:3" s="90" customFormat="1" ht="15" x14ac:dyDescent="0.25">
      <c r="A51" s="17"/>
      <c r="B51" s="35" t="s">
        <v>125</v>
      </c>
      <c r="C51" s="87" t="s">
        <v>126</v>
      </c>
    </row>
    <row r="52" spans="1:3" s="90" customFormat="1" ht="15" x14ac:dyDescent="0.25">
      <c r="A52" s="17"/>
      <c r="B52" s="58" t="s">
        <v>127</v>
      </c>
      <c r="C52" s="88" t="s">
        <v>128</v>
      </c>
    </row>
    <row r="53" spans="1:3" s="90" customFormat="1" ht="15" x14ac:dyDescent="0.25">
      <c r="A53" s="17"/>
      <c r="B53" s="35" t="s">
        <v>129</v>
      </c>
      <c r="C53" s="87" t="s">
        <v>130</v>
      </c>
    </row>
    <row r="54" spans="1:3" s="90" customFormat="1" ht="15" x14ac:dyDescent="0.25">
      <c r="A54" s="17"/>
      <c r="B54" s="58" t="s">
        <v>131</v>
      </c>
      <c r="C54" s="88" t="s">
        <v>132</v>
      </c>
    </row>
    <row r="55" spans="1:3" s="90" customFormat="1" ht="15" x14ac:dyDescent="0.25">
      <c r="A55" s="17"/>
      <c r="B55" s="35" t="s">
        <v>133</v>
      </c>
      <c r="C55" s="87" t="s">
        <v>134</v>
      </c>
    </row>
    <row r="56" spans="1:3" s="90" customFormat="1" ht="15" x14ac:dyDescent="0.25">
      <c r="A56" s="17"/>
      <c r="B56" s="58" t="s">
        <v>135</v>
      </c>
      <c r="C56" s="88" t="s">
        <v>136</v>
      </c>
    </row>
    <row r="57" spans="1:3" s="90" customFormat="1" ht="15" x14ac:dyDescent="0.25">
      <c r="A57" s="17"/>
      <c r="B57" s="35" t="s">
        <v>137</v>
      </c>
      <c r="C57" s="87" t="s">
        <v>138</v>
      </c>
    </row>
    <row r="58" spans="1:3" s="90" customFormat="1" ht="15" x14ac:dyDescent="0.25">
      <c r="A58" s="17"/>
      <c r="B58" s="58" t="s">
        <v>139</v>
      </c>
      <c r="C58" s="88" t="s">
        <v>140</v>
      </c>
    </row>
    <row r="59" spans="1:3" s="90" customFormat="1" ht="15" x14ac:dyDescent="0.25">
      <c r="A59" s="17"/>
      <c r="B59" s="35" t="s">
        <v>141</v>
      </c>
      <c r="C59" s="87" t="s">
        <v>142</v>
      </c>
    </row>
    <row r="60" spans="1:3" s="90" customFormat="1" ht="15" x14ac:dyDescent="0.25">
      <c r="A60" s="17"/>
      <c r="B60" s="58" t="s">
        <v>143</v>
      </c>
      <c r="C60" s="88" t="s">
        <v>144</v>
      </c>
    </row>
    <row r="61" spans="1:3" s="90" customFormat="1" ht="15" x14ac:dyDescent="0.25">
      <c r="A61" s="17"/>
      <c r="B61" s="35" t="s">
        <v>145</v>
      </c>
      <c r="C61" s="87" t="s">
        <v>146</v>
      </c>
    </row>
    <row r="62" spans="1:3" s="90" customFormat="1" ht="15" x14ac:dyDescent="0.25">
      <c r="A62" s="17"/>
      <c r="B62" s="58" t="s">
        <v>147</v>
      </c>
      <c r="C62" s="88" t="s">
        <v>148</v>
      </c>
    </row>
    <row r="63" spans="1:3" s="90" customFormat="1" ht="15" x14ac:dyDescent="0.25">
      <c r="A63" s="17"/>
      <c r="B63" s="35" t="s">
        <v>149</v>
      </c>
      <c r="C63" s="87" t="s">
        <v>150</v>
      </c>
    </row>
    <row r="64" spans="1:3" s="90" customFormat="1" ht="15" x14ac:dyDescent="0.25">
      <c r="A64" s="17"/>
      <c r="B64" s="58" t="s">
        <v>151</v>
      </c>
      <c r="C64" s="88" t="s">
        <v>152</v>
      </c>
    </row>
    <row r="65" spans="1:3" s="90" customFormat="1" ht="15" x14ac:dyDescent="0.25">
      <c r="A65" s="17"/>
      <c r="B65" s="35" t="s">
        <v>153</v>
      </c>
      <c r="C65" s="87" t="s">
        <v>154</v>
      </c>
    </row>
    <row r="66" spans="1:3" s="90" customFormat="1" ht="15" x14ac:dyDescent="0.25">
      <c r="A66" s="17"/>
      <c r="B66" s="58" t="s">
        <v>155</v>
      </c>
      <c r="C66" s="88" t="s">
        <v>156</v>
      </c>
    </row>
    <row r="67" spans="1:3" s="90" customFormat="1" ht="15" x14ac:dyDescent="0.25">
      <c r="A67" s="17"/>
      <c r="B67" s="35" t="s">
        <v>157</v>
      </c>
      <c r="C67" s="87" t="s">
        <v>158</v>
      </c>
    </row>
    <row r="68" spans="1:3" s="90" customFormat="1" ht="15" x14ac:dyDescent="0.25">
      <c r="A68" s="17"/>
      <c r="B68" s="58" t="s">
        <v>159</v>
      </c>
      <c r="C68" s="88" t="s">
        <v>160</v>
      </c>
    </row>
    <row r="69" spans="1:3" s="90" customFormat="1" ht="15" x14ac:dyDescent="0.25">
      <c r="A69" s="17"/>
      <c r="B69" s="35" t="s">
        <v>161</v>
      </c>
      <c r="C69" s="87" t="s">
        <v>162</v>
      </c>
    </row>
    <row r="70" spans="1:3" s="90" customFormat="1" ht="15" x14ac:dyDescent="0.25">
      <c r="A70" s="17"/>
      <c r="B70" s="58" t="s">
        <v>163</v>
      </c>
      <c r="C70" s="88" t="s">
        <v>164</v>
      </c>
    </row>
    <row r="71" spans="1:3" s="90" customFormat="1" ht="15" x14ac:dyDescent="0.25">
      <c r="A71" s="17"/>
      <c r="B71" s="35" t="s">
        <v>165</v>
      </c>
      <c r="C71" s="87" t="s">
        <v>166</v>
      </c>
    </row>
    <row r="72" spans="1:3" s="90" customFormat="1" ht="15" x14ac:dyDescent="0.25">
      <c r="A72" s="17"/>
      <c r="B72" s="58" t="s">
        <v>167</v>
      </c>
      <c r="C72" s="88" t="s">
        <v>168</v>
      </c>
    </row>
    <row r="73" spans="1:3" s="90" customFormat="1" ht="15" x14ac:dyDescent="0.25">
      <c r="A73" s="17"/>
      <c r="B73" s="35" t="s">
        <v>169</v>
      </c>
      <c r="C73" s="87" t="s">
        <v>170</v>
      </c>
    </row>
    <row r="74" spans="1:3" s="90" customFormat="1" ht="15" x14ac:dyDescent="0.25">
      <c r="A74" s="17"/>
      <c r="B74" s="58" t="s">
        <v>171</v>
      </c>
      <c r="C74" s="88" t="s">
        <v>172</v>
      </c>
    </row>
    <row r="75" spans="1:3" s="90" customFormat="1" ht="15" x14ac:dyDescent="0.25">
      <c r="A75" s="17"/>
      <c r="B75" s="35" t="s">
        <v>173</v>
      </c>
      <c r="C75" s="87" t="s">
        <v>174</v>
      </c>
    </row>
    <row r="115" spans="1:10" x14ac:dyDescent="0.25">
      <c r="B115" s="59"/>
    </row>
    <row r="116" spans="1:10" x14ac:dyDescent="0.25">
      <c r="B116" s="59"/>
    </row>
    <row r="120" spans="1:10" x14ac:dyDescent="0.25">
      <c r="B120" s="61"/>
    </row>
    <row r="121" spans="1:10" s="55" customFormat="1" x14ac:dyDescent="0.25">
      <c r="A121" s="15"/>
      <c r="B121" s="61"/>
      <c r="C121" s="60"/>
      <c r="D121" s="15"/>
      <c r="E121" s="15"/>
      <c r="F121" s="15"/>
      <c r="G121" s="15"/>
      <c r="H121" s="15"/>
      <c r="I121" s="15"/>
      <c r="J121" s="15"/>
    </row>
    <row r="122" spans="1:10" x14ac:dyDescent="0.25">
      <c r="A122" s="55"/>
      <c r="B122" s="61"/>
      <c r="D122" s="55"/>
      <c r="E122" s="55"/>
      <c r="F122" s="55"/>
      <c r="G122" s="55"/>
      <c r="H122" s="55"/>
      <c r="I122" s="55"/>
      <c r="J122" s="55"/>
    </row>
    <row r="123" spans="1:10" x14ac:dyDescent="0.25">
      <c r="B123" s="62"/>
    </row>
    <row r="124" spans="1:10" x14ac:dyDescent="0.25">
      <c r="B124" s="61"/>
    </row>
    <row r="125" spans="1:10" x14ac:dyDescent="0.25">
      <c r="B125" s="62"/>
    </row>
    <row r="126" spans="1:10" x14ac:dyDescent="0.25">
      <c r="B126" s="62"/>
    </row>
    <row r="127" spans="1:10" x14ac:dyDescent="0.25">
      <c r="B127" s="62"/>
    </row>
    <row r="128" spans="1:10" x14ac:dyDescent="0.25">
      <c r="B128" s="62"/>
    </row>
    <row r="129" spans="1:10" x14ac:dyDescent="0.25">
      <c r="B129" s="62"/>
    </row>
    <row r="130" spans="1:10" s="55" customFormat="1" x14ac:dyDescent="0.25">
      <c r="A130" s="15"/>
      <c r="B130" s="62"/>
      <c r="C130" s="60"/>
      <c r="D130" s="15"/>
      <c r="E130" s="15"/>
      <c r="F130" s="15"/>
      <c r="G130" s="15"/>
      <c r="H130" s="15"/>
      <c r="I130" s="15"/>
      <c r="J130" s="15"/>
    </row>
    <row r="131" spans="1:10" x14ac:dyDescent="0.25">
      <c r="A131" s="55"/>
      <c r="B131" s="61"/>
      <c r="D131" s="55"/>
      <c r="E131" s="55"/>
      <c r="F131" s="55"/>
      <c r="G131" s="55"/>
      <c r="H131" s="55"/>
      <c r="I131" s="55"/>
      <c r="J131" s="55"/>
    </row>
    <row r="132" spans="1:10" x14ac:dyDescent="0.25">
      <c r="B132" s="62"/>
    </row>
    <row r="133" spans="1:10" x14ac:dyDescent="0.25">
      <c r="B133" s="62"/>
    </row>
    <row r="134" spans="1:10" x14ac:dyDescent="0.25">
      <c r="B134" s="62"/>
    </row>
    <row r="135" spans="1:10" x14ac:dyDescent="0.25">
      <c r="B135" s="62"/>
    </row>
    <row r="136" spans="1:10" x14ac:dyDescent="0.25">
      <c r="B136" s="62"/>
    </row>
    <row r="137" spans="1:10" s="55" customFormat="1" x14ac:dyDescent="0.25">
      <c r="A137" s="15"/>
      <c r="B137" s="62"/>
      <c r="C137" s="60"/>
      <c r="D137" s="15"/>
      <c r="E137" s="15"/>
      <c r="F137" s="15"/>
      <c r="G137" s="15"/>
      <c r="H137" s="15"/>
      <c r="I137" s="15"/>
      <c r="J137" s="15"/>
    </row>
    <row r="138" spans="1:10" s="55" customFormat="1" x14ac:dyDescent="0.25">
      <c r="B138" s="61"/>
      <c r="C138" s="60"/>
    </row>
    <row r="139" spans="1:10" x14ac:dyDescent="0.25">
      <c r="A139" s="55"/>
      <c r="B139" s="62"/>
      <c r="D139" s="55"/>
      <c r="E139" s="55"/>
      <c r="F139" s="55"/>
      <c r="G139" s="55"/>
      <c r="H139" s="55"/>
      <c r="I139" s="55"/>
      <c r="J139" s="55"/>
    </row>
    <row r="140" spans="1:10" x14ac:dyDescent="0.25">
      <c r="B140" s="62"/>
    </row>
    <row r="141" spans="1:10" x14ac:dyDescent="0.25">
      <c r="B141" s="62"/>
    </row>
    <row r="142" spans="1:10" x14ac:dyDescent="0.25">
      <c r="B142" s="61"/>
    </row>
    <row r="143" spans="1:10" x14ac:dyDescent="0.25">
      <c r="B143" s="62"/>
    </row>
    <row r="144" spans="1:10" x14ac:dyDescent="0.2">
      <c r="B144" s="62"/>
      <c r="C144" s="15"/>
    </row>
    <row r="145" spans="2:3" x14ac:dyDescent="0.2">
      <c r="B145" s="62"/>
      <c r="C145" s="15"/>
    </row>
    <row r="146" spans="2:3" x14ac:dyDescent="0.2">
      <c r="B146" s="61"/>
      <c r="C146" s="15"/>
    </row>
    <row r="147" spans="2:3" x14ac:dyDescent="0.2">
      <c r="B147" s="62"/>
      <c r="C147" s="15"/>
    </row>
    <row r="148" spans="2:3" x14ac:dyDescent="0.2">
      <c r="B148" s="62"/>
      <c r="C148" s="15"/>
    </row>
    <row r="149" spans="2:3" x14ac:dyDescent="0.2">
      <c r="B149" s="61"/>
      <c r="C149" s="15"/>
    </row>
    <row r="150" spans="2:3" x14ac:dyDescent="0.2">
      <c r="B150" s="61"/>
      <c r="C150" s="15"/>
    </row>
    <row r="151" spans="2:3" x14ac:dyDescent="0.2">
      <c r="B151" s="62"/>
      <c r="C151" s="15"/>
    </row>
    <row r="152" spans="2:3" x14ac:dyDescent="0.2">
      <c r="B152" s="62"/>
      <c r="C152" s="15"/>
    </row>
    <row r="153" spans="2:3" x14ac:dyDescent="0.2">
      <c r="B153" s="62"/>
      <c r="C153" s="15"/>
    </row>
    <row r="154" spans="2:3" x14ac:dyDescent="0.2">
      <c r="B154" s="62"/>
      <c r="C154" s="15"/>
    </row>
    <row r="155" spans="2:3" x14ac:dyDescent="0.2">
      <c r="B155" s="62"/>
      <c r="C155" s="15"/>
    </row>
    <row r="156" spans="2:3" x14ac:dyDescent="0.2">
      <c r="B156" s="62"/>
      <c r="C156" s="15"/>
    </row>
    <row r="157" spans="2:3" x14ac:dyDescent="0.2">
      <c r="B157" s="61"/>
      <c r="C157" s="15"/>
    </row>
    <row r="158" spans="2:3" x14ac:dyDescent="0.2">
      <c r="B158" s="62"/>
      <c r="C158" s="15"/>
    </row>
    <row r="159" spans="2:3" x14ac:dyDescent="0.2">
      <c r="B159" s="61"/>
      <c r="C159" s="15"/>
    </row>
    <row r="160" spans="2:3" x14ac:dyDescent="0.2">
      <c r="B160" s="62"/>
      <c r="C160" s="15"/>
    </row>
    <row r="161" spans="2:3" x14ac:dyDescent="0.2">
      <c r="B161" s="62"/>
      <c r="C161" s="15"/>
    </row>
  </sheetData>
  <sheetProtection algorithmName="SHA-512" hashValue="KS9DKeIBDLrUsp4alCQcNyhAIgSEprxLgdo+3slw3JYE43SK42Z1EXrWxmYikbFMuvcl8LCAker9Eyii+p5g+w==" saltValue="314JvcDkcR/WRKYgHj5VZQ==" spinCount="100000" sheet="1" objects="1" scenarios="1" selectLockedCells="1"/>
  <mergeCells count="10">
    <mergeCell ref="A11:C11"/>
    <mergeCell ref="A6:C6"/>
    <mergeCell ref="A8:C8"/>
    <mergeCell ref="A9:C9"/>
    <mergeCell ref="A10:C10"/>
    <mergeCell ref="A13:B13"/>
    <mergeCell ref="A24:B24"/>
    <mergeCell ref="A30:B30"/>
    <mergeCell ref="A36:B36"/>
    <mergeCell ref="A43:B43"/>
  </mergeCells>
  <pageMargins left="1" right="0" top="0" bottom="0"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P109"/>
  <sheetViews>
    <sheetView zoomScale="70" zoomScaleNormal="70" workbookViewId="0">
      <selection activeCell="Q7" sqref="Q7"/>
    </sheetView>
  </sheetViews>
  <sheetFormatPr defaultRowHeight="15" x14ac:dyDescent="0.25"/>
  <cols>
    <col min="1" max="1" width="19.42578125" style="3" bestFit="1" customWidth="1"/>
    <col min="2" max="3" width="50.7109375" style="3" customWidth="1"/>
    <col min="4" max="15" width="15.7109375" style="4" customWidth="1"/>
    <col min="16" max="16" width="13.140625" style="5" bestFit="1" customWidth="1"/>
    <col min="17" max="16384" width="9.140625" style="3"/>
  </cols>
  <sheetData>
    <row r="1" spans="1:16" x14ac:dyDescent="0.25">
      <c r="A1" s="15"/>
      <c r="B1" s="15"/>
      <c r="C1" s="15"/>
      <c r="D1" s="16"/>
      <c r="E1" s="16"/>
      <c r="F1" s="16"/>
      <c r="G1" s="16"/>
      <c r="H1" s="16"/>
      <c r="I1" s="16"/>
      <c r="J1" s="16"/>
      <c r="K1" s="16"/>
      <c r="L1" s="16"/>
      <c r="M1" s="16"/>
      <c r="N1" s="16"/>
      <c r="O1" s="16"/>
      <c r="P1" s="17"/>
    </row>
    <row r="2" spans="1:16" x14ac:dyDescent="0.25">
      <c r="A2" s="15"/>
      <c r="B2" s="15"/>
      <c r="C2" s="15"/>
      <c r="D2" s="16"/>
      <c r="E2" s="16"/>
      <c r="F2" s="16"/>
      <c r="G2" s="16"/>
      <c r="H2" s="16"/>
      <c r="I2" s="16"/>
      <c r="J2" s="16"/>
      <c r="K2" s="16"/>
      <c r="L2" s="16"/>
      <c r="M2" s="16"/>
      <c r="N2" s="16"/>
      <c r="O2" s="16"/>
      <c r="P2" s="17"/>
    </row>
    <row r="3" spans="1:16" ht="18.75" x14ac:dyDescent="0.3">
      <c r="A3" s="187"/>
      <c r="B3" s="187"/>
      <c r="C3" s="187"/>
      <c r="D3" s="187"/>
      <c r="E3" s="187"/>
      <c r="F3" s="187"/>
      <c r="G3" s="187"/>
      <c r="H3" s="187"/>
      <c r="I3" s="187"/>
      <c r="J3" s="187"/>
      <c r="K3" s="187"/>
      <c r="L3" s="187"/>
      <c r="M3" s="187"/>
      <c r="N3" s="187"/>
      <c r="O3" s="187"/>
      <c r="P3" s="187"/>
    </row>
    <row r="4" spans="1:16" ht="18.75" x14ac:dyDescent="0.3">
      <c r="A4" s="18"/>
      <c r="B4" s="18"/>
      <c r="C4" s="18"/>
      <c r="D4" s="18"/>
      <c r="E4" s="18"/>
      <c r="F4" s="18"/>
      <c r="G4" s="18"/>
      <c r="H4" s="18"/>
      <c r="I4" s="18"/>
      <c r="J4" s="18"/>
      <c r="K4" s="18"/>
      <c r="L4" s="18"/>
      <c r="M4" s="18"/>
      <c r="N4" s="18"/>
      <c r="O4" s="18"/>
      <c r="P4" s="18"/>
    </row>
    <row r="5" spans="1:16" ht="18.75" x14ac:dyDescent="0.3">
      <c r="A5" s="18"/>
      <c r="B5" s="18"/>
      <c r="C5" s="18"/>
      <c r="D5" s="18"/>
      <c r="E5" s="18"/>
      <c r="F5" s="18"/>
      <c r="G5" s="18"/>
      <c r="H5" s="18"/>
      <c r="I5" s="18"/>
      <c r="J5" s="18"/>
      <c r="K5" s="18"/>
      <c r="L5" s="18"/>
      <c r="M5" s="18"/>
      <c r="N5" s="18"/>
      <c r="O5" s="18"/>
      <c r="P5" s="18"/>
    </row>
    <row r="6" spans="1:16" ht="18.75" x14ac:dyDescent="0.3">
      <c r="A6" s="187" t="s">
        <v>190</v>
      </c>
      <c r="B6" s="187"/>
      <c r="C6" s="187"/>
      <c r="D6" s="187"/>
      <c r="E6" s="187"/>
      <c r="F6" s="187"/>
      <c r="G6" s="187"/>
      <c r="H6" s="187"/>
      <c r="I6" s="187"/>
      <c r="J6" s="187"/>
      <c r="K6" s="187"/>
      <c r="L6" s="187"/>
      <c r="M6" s="187"/>
      <c r="N6" s="187"/>
      <c r="O6" s="187"/>
      <c r="P6" s="187"/>
    </row>
    <row r="7" spans="1:16" x14ac:dyDescent="0.25">
      <c r="A7" s="15"/>
      <c r="B7" s="15"/>
      <c r="C7" s="15"/>
      <c r="D7" s="16"/>
      <c r="E7" s="16"/>
      <c r="F7" s="16"/>
      <c r="G7" s="16"/>
      <c r="H7" s="16"/>
      <c r="I7" s="16"/>
      <c r="J7" s="16"/>
      <c r="K7" s="16"/>
      <c r="L7" s="16"/>
      <c r="M7" s="16"/>
      <c r="N7" s="16"/>
      <c r="O7" s="16"/>
      <c r="P7" s="17"/>
    </row>
    <row r="8" spans="1:16" ht="21" x14ac:dyDescent="0.35">
      <c r="A8" s="188" t="s">
        <v>1</v>
      </c>
      <c r="B8" s="188"/>
      <c r="C8" s="188"/>
      <c r="D8" s="188"/>
      <c r="E8" s="188"/>
      <c r="F8" s="188"/>
      <c r="G8" s="188"/>
      <c r="H8" s="188"/>
      <c r="I8" s="188"/>
      <c r="J8" s="188"/>
      <c r="K8" s="188"/>
      <c r="L8" s="188"/>
      <c r="M8" s="188"/>
      <c r="N8" s="188"/>
      <c r="O8" s="188"/>
      <c r="P8" s="188"/>
    </row>
    <row r="9" spans="1:16" ht="18.75" x14ac:dyDescent="0.3">
      <c r="A9" s="189" t="s">
        <v>28</v>
      </c>
      <c r="B9" s="189"/>
      <c r="C9" s="189"/>
      <c r="D9" s="189"/>
      <c r="E9" s="189"/>
      <c r="F9" s="189"/>
      <c r="G9" s="189"/>
      <c r="H9" s="189"/>
      <c r="I9" s="189"/>
      <c r="J9" s="189"/>
      <c r="K9" s="189"/>
      <c r="L9" s="189"/>
      <c r="M9" s="189"/>
      <c r="N9" s="189"/>
      <c r="O9" s="189"/>
      <c r="P9" s="189"/>
    </row>
    <row r="10" spans="1:16" ht="15.75" x14ac:dyDescent="0.25">
      <c r="A10" s="189" t="s">
        <v>279</v>
      </c>
      <c r="B10" s="189"/>
      <c r="C10" s="189"/>
      <c r="D10" s="189"/>
      <c r="E10" s="189"/>
      <c r="F10" s="189"/>
      <c r="G10" s="189"/>
      <c r="H10" s="189"/>
      <c r="I10" s="189"/>
      <c r="J10" s="189"/>
      <c r="K10" s="189"/>
      <c r="L10" s="189"/>
      <c r="M10" s="189"/>
      <c r="N10" s="189"/>
      <c r="O10" s="189"/>
      <c r="P10" s="189"/>
    </row>
    <row r="11" spans="1:16" ht="15.75" x14ac:dyDescent="0.25">
      <c r="A11" s="189" t="s">
        <v>280</v>
      </c>
      <c r="B11" s="189"/>
      <c r="C11" s="189"/>
      <c r="D11" s="189"/>
      <c r="E11" s="189"/>
      <c r="F11" s="189"/>
      <c r="G11" s="189"/>
      <c r="H11" s="189"/>
      <c r="I11" s="189"/>
      <c r="J11" s="189"/>
      <c r="K11" s="189"/>
      <c r="L11" s="189"/>
      <c r="M11" s="189"/>
      <c r="N11" s="189"/>
      <c r="O11" s="189"/>
      <c r="P11" s="189"/>
    </row>
    <row r="12" spans="1:16" ht="15.75" x14ac:dyDescent="0.25">
      <c r="A12" s="189" t="s">
        <v>281</v>
      </c>
      <c r="B12" s="189"/>
      <c r="C12" s="189"/>
      <c r="D12" s="189"/>
      <c r="E12" s="189"/>
      <c r="F12" s="189"/>
      <c r="G12" s="189"/>
      <c r="H12" s="189"/>
      <c r="I12" s="189"/>
      <c r="J12" s="189"/>
      <c r="K12" s="189"/>
      <c r="L12" s="189"/>
      <c r="M12" s="189"/>
      <c r="N12" s="189"/>
      <c r="O12" s="189"/>
      <c r="P12" s="189"/>
    </row>
    <row r="13" spans="1:16" ht="15.75" x14ac:dyDescent="0.25">
      <c r="A13" s="189" t="s">
        <v>282</v>
      </c>
      <c r="B13" s="189"/>
      <c r="C13" s="189"/>
      <c r="D13" s="189"/>
      <c r="E13" s="189"/>
      <c r="F13" s="189"/>
      <c r="G13" s="189"/>
      <c r="H13" s="189"/>
      <c r="I13" s="189"/>
      <c r="J13" s="189"/>
      <c r="K13" s="189"/>
      <c r="L13" s="189"/>
      <c r="M13" s="189"/>
      <c r="N13" s="189"/>
      <c r="O13" s="189"/>
      <c r="P13" s="189"/>
    </row>
    <row r="14" spans="1:16" ht="15.75" x14ac:dyDescent="0.25">
      <c r="A14" s="189" t="s">
        <v>283</v>
      </c>
      <c r="B14" s="189"/>
      <c r="C14" s="189"/>
      <c r="D14" s="189"/>
      <c r="E14" s="189"/>
      <c r="F14" s="189"/>
      <c r="G14" s="189"/>
      <c r="H14" s="189"/>
      <c r="I14" s="189"/>
      <c r="J14" s="189"/>
      <c r="K14" s="189"/>
      <c r="L14" s="189"/>
      <c r="M14" s="189"/>
      <c r="N14" s="189"/>
      <c r="O14" s="189"/>
      <c r="P14" s="189"/>
    </row>
    <row r="15" spans="1:16" ht="15.75" x14ac:dyDescent="0.25">
      <c r="A15" s="19"/>
      <c r="B15" s="19"/>
      <c r="C15" s="19"/>
      <c r="D15" s="19"/>
      <c r="E15" s="19"/>
      <c r="F15" s="19"/>
      <c r="G15" s="19"/>
      <c r="H15" s="19"/>
      <c r="I15" s="19"/>
      <c r="J15" s="19"/>
      <c r="K15" s="19"/>
      <c r="L15" s="19"/>
      <c r="M15" s="19"/>
      <c r="N15" s="19"/>
      <c r="O15" s="19"/>
      <c r="P15" s="19"/>
    </row>
    <row r="16" spans="1:16" ht="18.75" x14ac:dyDescent="0.3">
      <c r="A16" s="20" t="s">
        <v>15</v>
      </c>
      <c r="B16" s="21" t="s">
        <v>16</v>
      </c>
      <c r="C16" s="21" t="s">
        <v>17</v>
      </c>
      <c r="D16" s="22" t="s">
        <v>2</v>
      </c>
      <c r="E16" s="18" t="s">
        <v>3</v>
      </c>
      <c r="F16" s="22" t="s">
        <v>4</v>
      </c>
      <c r="G16" s="18" t="s">
        <v>5</v>
      </c>
      <c r="H16" s="22" t="s">
        <v>6</v>
      </c>
      <c r="I16" s="18" t="s">
        <v>7</v>
      </c>
      <c r="J16" s="22" t="s">
        <v>8</v>
      </c>
      <c r="K16" s="18" t="s">
        <v>9</v>
      </c>
      <c r="L16" s="22" t="s">
        <v>10</v>
      </c>
      <c r="M16" s="18" t="s">
        <v>11</v>
      </c>
      <c r="N16" s="22" t="s">
        <v>12</v>
      </c>
      <c r="O16" s="18" t="s">
        <v>13</v>
      </c>
      <c r="P16" s="23" t="s">
        <v>14</v>
      </c>
    </row>
    <row r="17" spans="1:16" x14ac:dyDescent="0.25">
      <c r="A17" s="17">
        <v>1</v>
      </c>
      <c r="D17" s="6"/>
      <c r="E17" s="7"/>
      <c r="F17" s="6"/>
      <c r="G17" s="7"/>
      <c r="H17" s="6"/>
      <c r="I17" s="7"/>
      <c r="J17" s="6"/>
      <c r="K17" s="7"/>
      <c r="L17" s="6"/>
      <c r="M17" s="7"/>
      <c r="N17" s="6"/>
      <c r="O17" s="7"/>
      <c r="P17" s="24">
        <f>SUM(D17:O17)</f>
        <v>0</v>
      </c>
    </row>
    <row r="18" spans="1:16" x14ac:dyDescent="0.25">
      <c r="A18" s="17">
        <f>A17+1</f>
        <v>2</v>
      </c>
      <c r="D18" s="6"/>
      <c r="E18" s="7"/>
      <c r="F18" s="6"/>
      <c r="G18" s="7"/>
      <c r="H18" s="6"/>
      <c r="I18" s="7"/>
      <c r="J18" s="6"/>
      <c r="K18" s="7"/>
      <c r="L18" s="6"/>
      <c r="M18" s="7"/>
      <c r="N18" s="6"/>
      <c r="O18" s="7"/>
      <c r="P18" s="24">
        <f t="shared" ref="P18:P31" si="0">SUM(D18:O18)</f>
        <v>0</v>
      </c>
    </row>
    <row r="19" spans="1:16" x14ac:dyDescent="0.25">
      <c r="A19" s="17">
        <f t="shared" ref="A19:A46" si="1">A18+1</f>
        <v>3</v>
      </c>
      <c r="D19" s="6"/>
      <c r="E19" s="7"/>
      <c r="F19" s="6"/>
      <c r="G19" s="7"/>
      <c r="H19" s="6"/>
      <c r="I19" s="7"/>
      <c r="J19" s="6"/>
      <c r="K19" s="7"/>
      <c r="L19" s="6"/>
      <c r="M19" s="7"/>
      <c r="N19" s="6"/>
      <c r="O19" s="7"/>
      <c r="P19" s="24">
        <f t="shared" si="0"/>
        <v>0</v>
      </c>
    </row>
    <row r="20" spans="1:16" x14ac:dyDescent="0.25">
      <c r="A20" s="17">
        <f t="shared" si="1"/>
        <v>4</v>
      </c>
      <c r="D20" s="6"/>
      <c r="E20" s="7"/>
      <c r="F20" s="6"/>
      <c r="G20" s="7"/>
      <c r="H20" s="6"/>
      <c r="I20" s="7"/>
      <c r="J20" s="6"/>
      <c r="K20" s="7"/>
      <c r="L20" s="6"/>
      <c r="M20" s="7"/>
      <c r="N20" s="6"/>
      <c r="O20" s="7"/>
      <c r="P20" s="24">
        <f t="shared" si="0"/>
        <v>0</v>
      </c>
    </row>
    <row r="21" spans="1:16" x14ac:dyDescent="0.25">
      <c r="A21" s="17">
        <f t="shared" si="1"/>
        <v>5</v>
      </c>
      <c r="D21" s="6"/>
      <c r="E21" s="7"/>
      <c r="F21" s="6"/>
      <c r="G21" s="7"/>
      <c r="H21" s="6"/>
      <c r="I21" s="7"/>
      <c r="J21" s="6"/>
      <c r="K21" s="7"/>
      <c r="L21" s="6"/>
      <c r="M21" s="7"/>
      <c r="N21" s="6"/>
      <c r="O21" s="7"/>
      <c r="P21" s="24">
        <f t="shared" si="0"/>
        <v>0</v>
      </c>
    </row>
    <row r="22" spans="1:16" x14ac:dyDescent="0.25">
      <c r="A22" s="17">
        <f t="shared" si="1"/>
        <v>6</v>
      </c>
      <c r="D22" s="6"/>
      <c r="E22" s="7"/>
      <c r="F22" s="6"/>
      <c r="G22" s="7"/>
      <c r="H22" s="6"/>
      <c r="I22" s="7"/>
      <c r="J22" s="6"/>
      <c r="K22" s="7"/>
      <c r="L22" s="6"/>
      <c r="M22" s="7"/>
      <c r="N22" s="6"/>
      <c r="O22" s="7"/>
      <c r="P22" s="24">
        <f t="shared" si="0"/>
        <v>0</v>
      </c>
    </row>
    <row r="23" spans="1:16" x14ac:dyDescent="0.25">
      <c r="A23" s="17">
        <f t="shared" si="1"/>
        <v>7</v>
      </c>
      <c r="D23" s="6"/>
      <c r="E23" s="7"/>
      <c r="F23" s="6"/>
      <c r="G23" s="7"/>
      <c r="H23" s="6"/>
      <c r="I23" s="7"/>
      <c r="J23" s="6"/>
      <c r="K23" s="7"/>
      <c r="L23" s="6"/>
      <c r="M23" s="7"/>
      <c r="N23" s="6"/>
      <c r="O23" s="7"/>
      <c r="P23" s="24">
        <f t="shared" si="0"/>
        <v>0</v>
      </c>
    </row>
    <row r="24" spans="1:16" x14ac:dyDescent="0.25">
      <c r="A24" s="17">
        <f t="shared" si="1"/>
        <v>8</v>
      </c>
      <c r="D24" s="6"/>
      <c r="E24" s="7"/>
      <c r="F24" s="6"/>
      <c r="G24" s="7"/>
      <c r="H24" s="6"/>
      <c r="I24" s="7"/>
      <c r="J24" s="6"/>
      <c r="K24" s="7"/>
      <c r="L24" s="6"/>
      <c r="M24" s="7"/>
      <c r="N24" s="6"/>
      <c r="O24" s="7"/>
      <c r="P24" s="24">
        <f t="shared" si="0"/>
        <v>0</v>
      </c>
    </row>
    <row r="25" spans="1:16" x14ac:dyDescent="0.25">
      <c r="A25" s="17">
        <f t="shared" si="1"/>
        <v>9</v>
      </c>
      <c r="D25" s="6"/>
      <c r="E25" s="7"/>
      <c r="F25" s="6"/>
      <c r="G25" s="7"/>
      <c r="H25" s="6"/>
      <c r="I25" s="7"/>
      <c r="J25" s="6"/>
      <c r="K25" s="7"/>
      <c r="L25" s="6"/>
      <c r="M25" s="7"/>
      <c r="N25" s="6"/>
      <c r="O25" s="7"/>
      <c r="P25" s="24">
        <f t="shared" si="0"/>
        <v>0</v>
      </c>
    </row>
    <row r="26" spans="1:16" x14ac:dyDescent="0.25">
      <c r="A26" s="17">
        <f t="shared" si="1"/>
        <v>10</v>
      </c>
      <c r="D26" s="6"/>
      <c r="E26" s="7"/>
      <c r="F26" s="6"/>
      <c r="G26" s="7"/>
      <c r="H26" s="6"/>
      <c r="I26" s="7"/>
      <c r="J26" s="6"/>
      <c r="K26" s="7"/>
      <c r="L26" s="6"/>
      <c r="M26" s="7"/>
      <c r="N26" s="6"/>
      <c r="O26" s="7"/>
      <c r="P26" s="24">
        <f t="shared" si="0"/>
        <v>0</v>
      </c>
    </row>
    <row r="27" spans="1:16" x14ac:dyDescent="0.25">
      <c r="A27" s="17">
        <f t="shared" si="1"/>
        <v>11</v>
      </c>
      <c r="D27" s="6"/>
      <c r="E27" s="7"/>
      <c r="F27" s="6"/>
      <c r="G27" s="7"/>
      <c r="H27" s="6"/>
      <c r="I27" s="7"/>
      <c r="J27" s="6"/>
      <c r="K27" s="7"/>
      <c r="L27" s="6"/>
      <c r="M27" s="7"/>
      <c r="N27" s="6"/>
      <c r="O27" s="7"/>
      <c r="P27" s="24">
        <f t="shared" si="0"/>
        <v>0</v>
      </c>
    </row>
    <row r="28" spans="1:16" x14ac:dyDescent="0.25">
      <c r="A28" s="17">
        <f t="shared" si="1"/>
        <v>12</v>
      </c>
      <c r="D28" s="6"/>
      <c r="E28" s="7"/>
      <c r="F28" s="6"/>
      <c r="G28" s="7"/>
      <c r="H28" s="6"/>
      <c r="I28" s="7"/>
      <c r="J28" s="6"/>
      <c r="K28" s="7"/>
      <c r="L28" s="6"/>
      <c r="M28" s="7"/>
      <c r="N28" s="6"/>
      <c r="O28" s="7"/>
      <c r="P28" s="24">
        <f t="shared" si="0"/>
        <v>0</v>
      </c>
    </row>
    <row r="29" spans="1:16" x14ac:dyDescent="0.25">
      <c r="A29" s="17">
        <f t="shared" si="1"/>
        <v>13</v>
      </c>
      <c r="D29" s="6"/>
      <c r="E29" s="7"/>
      <c r="F29" s="6"/>
      <c r="G29" s="7"/>
      <c r="H29" s="6"/>
      <c r="I29" s="7"/>
      <c r="J29" s="6"/>
      <c r="K29" s="7"/>
      <c r="L29" s="6"/>
      <c r="M29" s="7"/>
      <c r="N29" s="6"/>
      <c r="O29" s="7"/>
      <c r="P29" s="24">
        <f t="shared" si="0"/>
        <v>0</v>
      </c>
    </row>
    <row r="30" spans="1:16" x14ac:dyDescent="0.25">
      <c r="A30" s="17">
        <f t="shared" si="1"/>
        <v>14</v>
      </c>
      <c r="D30" s="6"/>
      <c r="E30" s="7"/>
      <c r="F30" s="6"/>
      <c r="G30" s="7"/>
      <c r="H30" s="6"/>
      <c r="I30" s="7"/>
      <c r="J30" s="6"/>
      <c r="K30" s="7"/>
      <c r="L30" s="6"/>
      <c r="M30" s="7"/>
      <c r="N30" s="6"/>
      <c r="O30" s="7"/>
      <c r="P30" s="24">
        <f t="shared" si="0"/>
        <v>0</v>
      </c>
    </row>
    <row r="31" spans="1:16" x14ac:dyDescent="0.25">
      <c r="A31" s="17">
        <f t="shared" si="1"/>
        <v>15</v>
      </c>
      <c r="D31" s="6"/>
      <c r="E31" s="7"/>
      <c r="F31" s="6"/>
      <c r="G31" s="7"/>
      <c r="H31" s="6"/>
      <c r="I31" s="7"/>
      <c r="J31" s="6"/>
      <c r="K31" s="7"/>
      <c r="L31" s="6"/>
      <c r="M31" s="7"/>
      <c r="N31" s="6"/>
      <c r="O31" s="7"/>
      <c r="P31" s="24">
        <f t="shared" si="0"/>
        <v>0</v>
      </c>
    </row>
    <row r="32" spans="1:16" x14ac:dyDescent="0.25">
      <c r="A32" s="17">
        <f t="shared" si="1"/>
        <v>16</v>
      </c>
      <c r="D32" s="6"/>
      <c r="E32" s="7"/>
      <c r="F32" s="6"/>
      <c r="G32" s="7"/>
      <c r="H32" s="6"/>
      <c r="I32" s="7"/>
      <c r="J32" s="6"/>
      <c r="K32" s="7"/>
      <c r="L32" s="6"/>
      <c r="M32" s="7"/>
      <c r="N32" s="6"/>
      <c r="O32" s="7"/>
      <c r="P32" s="24">
        <f>SUM(D32:O32)</f>
        <v>0</v>
      </c>
    </row>
    <row r="33" spans="1:16" x14ac:dyDescent="0.25">
      <c r="A33" s="17">
        <f t="shared" si="1"/>
        <v>17</v>
      </c>
      <c r="D33" s="6"/>
      <c r="E33" s="7"/>
      <c r="F33" s="6"/>
      <c r="G33" s="7"/>
      <c r="H33" s="6"/>
      <c r="I33" s="7"/>
      <c r="J33" s="6"/>
      <c r="K33" s="7"/>
      <c r="L33" s="6"/>
      <c r="M33" s="7"/>
      <c r="N33" s="6"/>
      <c r="O33" s="7"/>
      <c r="P33" s="24">
        <f>SUM(D33:O33)</f>
        <v>0</v>
      </c>
    </row>
    <row r="34" spans="1:16" x14ac:dyDescent="0.25">
      <c r="A34" s="17">
        <f t="shared" si="1"/>
        <v>18</v>
      </c>
      <c r="D34" s="6"/>
      <c r="E34" s="7"/>
      <c r="F34" s="6"/>
      <c r="G34" s="7"/>
      <c r="H34" s="6"/>
      <c r="I34" s="7"/>
      <c r="J34" s="6"/>
      <c r="K34" s="7"/>
      <c r="L34" s="6"/>
      <c r="M34" s="7"/>
      <c r="N34" s="6"/>
      <c r="O34" s="7"/>
      <c r="P34" s="24">
        <f t="shared" ref="P34:P35" si="2">SUM(D34:O34)</f>
        <v>0</v>
      </c>
    </row>
    <row r="35" spans="1:16" x14ac:dyDescent="0.25">
      <c r="A35" s="17">
        <f t="shared" si="1"/>
        <v>19</v>
      </c>
      <c r="D35" s="6"/>
      <c r="E35" s="7"/>
      <c r="F35" s="6"/>
      <c r="G35" s="7"/>
      <c r="H35" s="6"/>
      <c r="I35" s="7"/>
      <c r="J35" s="6"/>
      <c r="K35" s="7"/>
      <c r="L35" s="6"/>
      <c r="M35" s="7"/>
      <c r="N35" s="6"/>
      <c r="O35" s="7"/>
      <c r="P35" s="24">
        <f t="shared" si="2"/>
        <v>0</v>
      </c>
    </row>
    <row r="36" spans="1:16" x14ac:dyDescent="0.25">
      <c r="A36" s="17">
        <f t="shared" si="1"/>
        <v>20</v>
      </c>
      <c r="D36" s="6"/>
      <c r="E36" s="7"/>
      <c r="F36" s="6"/>
      <c r="G36" s="7"/>
      <c r="H36" s="6"/>
      <c r="I36" s="7"/>
      <c r="J36" s="6"/>
      <c r="K36" s="7"/>
      <c r="L36" s="6"/>
      <c r="M36" s="7"/>
      <c r="N36" s="6"/>
      <c r="O36" s="7"/>
      <c r="P36" s="24">
        <f>SUM(D36:O36)</f>
        <v>0</v>
      </c>
    </row>
    <row r="37" spans="1:16" x14ac:dyDescent="0.25">
      <c r="A37" s="17">
        <f t="shared" si="1"/>
        <v>21</v>
      </c>
      <c r="D37" s="6"/>
      <c r="E37" s="7"/>
      <c r="F37" s="6"/>
      <c r="G37" s="7"/>
      <c r="H37" s="6"/>
      <c r="I37" s="7"/>
      <c r="J37" s="6"/>
      <c r="K37" s="7"/>
      <c r="L37" s="6"/>
      <c r="M37" s="7"/>
      <c r="N37" s="6"/>
      <c r="O37" s="7"/>
      <c r="P37" s="24">
        <f t="shared" ref="P37:P46" si="3">SUM(D37:O37)</f>
        <v>0</v>
      </c>
    </row>
    <row r="38" spans="1:16" x14ac:dyDescent="0.25">
      <c r="A38" s="17">
        <f t="shared" si="1"/>
        <v>22</v>
      </c>
      <c r="D38" s="6"/>
      <c r="E38" s="7"/>
      <c r="F38" s="6"/>
      <c r="G38" s="7"/>
      <c r="H38" s="6"/>
      <c r="I38" s="7"/>
      <c r="J38" s="6"/>
      <c r="K38" s="7"/>
      <c r="L38" s="6"/>
      <c r="M38" s="7"/>
      <c r="N38" s="6"/>
      <c r="O38" s="7"/>
      <c r="P38" s="24">
        <f t="shared" si="3"/>
        <v>0</v>
      </c>
    </row>
    <row r="39" spans="1:16" x14ac:dyDescent="0.25">
      <c r="A39" s="17">
        <f t="shared" si="1"/>
        <v>23</v>
      </c>
      <c r="D39" s="6"/>
      <c r="E39" s="7"/>
      <c r="F39" s="6"/>
      <c r="G39" s="7"/>
      <c r="H39" s="6"/>
      <c r="I39" s="7"/>
      <c r="J39" s="6"/>
      <c r="K39" s="7"/>
      <c r="L39" s="6"/>
      <c r="M39" s="7"/>
      <c r="N39" s="6"/>
      <c r="O39" s="7"/>
      <c r="P39" s="24">
        <f>SUM(D39:O39)</f>
        <v>0</v>
      </c>
    </row>
    <row r="40" spans="1:16" x14ac:dyDescent="0.25">
      <c r="A40" s="17">
        <f t="shared" si="1"/>
        <v>24</v>
      </c>
      <c r="D40" s="6"/>
      <c r="E40" s="7"/>
      <c r="F40" s="6"/>
      <c r="G40" s="7"/>
      <c r="H40" s="6"/>
      <c r="I40" s="7"/>
      <c r="J40" s="6"/>
      <c r="K40" s="7"/>
      <c r="L40" s="6"/>
      <c r="M40" s="7"/>
      <c r="N40" s="6"/>
      <c r="O40" s="7"/>
      <c r="P40" s="24">
        <f t="shared" si="3"/>
        <v>0</v>
      </c>
    </row>
    <row r="41" spans="1:16" x14ac:dyDescent="0.25">
      <c r="A41" s="17">
        <f t="shared" si="1"/>
        <v>25</v>
      </c>
      <c r="D41" s="6"/>
      <c r="E41" s="7"/>
      <c r="F41" s="6"/>
      <c r="G41" s="7"/>
      <c r="H41" s="6"/>
      <c r="I41" s="7"/>
      <c r="J41" s="6"/>
      <c r="K41" s="7"/>
      <c r="L41" s="6"/>
      <c r="M41" s="7"/>
      <c r="N41" s="6"/>
      <c r="O41" s="7"/>
      <c r="P41" s="24">
        <f t="shared" si="3"/>
        <v>0</v>
      </c>
    </row>
    <row r="42" spans="1:16" x14ac:dyDescent="0.25">
      <c r="A42" s="17">
        <f t="shared" si="1"/>
        <v>26</v>
      </c>
      <c r="D42" s="6"/>
      <c r="E42" s="7"/>
      <c r="F42" s="6"/>
      <c r="G42" s="7"/>
      <c r="H42" s="6"/>
      <c r="I42" s="7"/>
      <c r="J42" s="6"/>
      <c r="K42" s="7"/>
      <c r="L42" s="6"/>
      <c r="M42" s="7"/>
      <c r="N42" s="6"/>
      <c r="O42" s="7"/>
      <c r="P42" s="24">
        <f t="shared" si="3"/>
        <v>0</v>
      </c>
    </row>
    <row r="43" spans="1:16" x14ac:dyDescent="0.25">
      <c r="A43" s="17">
        <f t="shared" si="1"/>
        <v>27</v>
      </c>
      <c r="D43" s="6"/>
      <c r="E43" s="7"/>
      <c r="F43" s="6"/>
      <c r="G43" s="7"/>
      <c r="H43" s="6"/>
      <c r="I43" s="7"/>
      <c r="J43" s="6"/>
      <c r="K43" s="7"/>
      <c r="L43" s="6"/>
      <c r="M43" s="7"/>
      <c r="N43" s="6"/>
      <c r="O43" s="7"/>
      <c r="P43" s="24">
        <f t="shared" si="3"/>
        <v>0</v>
      </c>
    </row>
    <row r="44" spans="1:16" x14ac:dyDescent="0.25">
      <c r="A44" s="17">
        <f t="shared" si="1"/>
        <v>28</v>
      </c>
      <c r="D44" s="6"/>
      <c r="E44" s="7"/>
      <c r="F44" s="6"/>
      <c r="G44" s="7"/>
      <c r="H44" s="6"/>
      <c r="I44" s="7"/>
      <c r="J44" s="6"/>
      <c r="K44" s="7"/>
      <c r="L44" s="6"/>
      <c r="M44" s="7"/>
      <c r="N44" s="6"/>
      <c r="O44" s="7"/>
      <c r="P44" s="24">
        <f t="shared" si="3"/>
        <v>0</v>
      </c>
    </row>
    <row r="45" spans="1:16" x14ac:dyDescent="0.25">
      <c r="A45" s="17">
        <f t="shared" si="1"/>
        <v>29</v>
      </c>
      <c r="D45" s="6"/>
      <c r="E45" s="7"/>
      <c r="F45" s="6"/>
      <c r="G45" s="7"/>
      <c r="H45" s="6"/>
      <c r="I45" s="7"/>
      <c r="J45" s="6"/>
      <c r="K45" s="7"/>
      <c r="L45" s="6"/>
      <c r="M45" s="7"/>
      <c r="N45" s="6"/>
      <c r="O45" s="7"/>
      <c r="P45" s="24">
        <f t="shared" si="3"/>
        <v>0</v>
      </c>
    </row>
    <row r="46" spans="1:16" x14ac:dyDescent="0.25">
      <c r="A46" s="17">
        <f t="shared" si="1"/>
        <v>30</v>
      </c>
      <c r="D46" s="6"/>
      <c r="E46" s="7"/>
      <c r="F46" s="6"/>
      <c r="G46" s="7"/>
      <c r="H46" s="6"/>
      <c r="I46" s="7"/>
      <c r="J46" s="6"/>
      <c r="K46" s="7"/>
      <c r="L46" s="6"/>
      <c r="M46" s="7"/>
      <c r="N46" s="6"/>
      <c r="O46" s="7"/>
      <c r="P46" s="24">
        <f t="shared" si="3"/>
        <v>0</v>
      </c>
    </row>
    <row r="47" spans="1:16" ht="15.75" x14ac:dyDescent="0.25">
      <c r="A47" s="190" t="s">
        <v>19</v>
      </c>
      <c r="B47" s="190"/>
      <c r="C47" s="190"/>
      <c r="D47" s="190"/>
      <c r="E47" s="190"/>
      <c r="F47" s="190"/>
      <c r="G47" s="190"/>
      <c r="H47" s="190"/>
      <c r="I47" s="190"/>
      <c r="J47" s="190"/>
      <c r="K47" s="190"/>
      <c r="L47" s="190"/>
      <c r="M47" s="190"/>
      <c r="N47" s="190"/>
      <c r="O47" s="190"/>
      <c r="P47" s="190"/>
    </row>
    <row r="48" spans="1:16" s="5" customFormat="1" ht="18.75" x14ac:dyDescent="0.3">
      <c r="A48" s="8"/>
      <c r="C48" s="25" t="s">
        <v>20</v>
      </c>
      <c r="D48" s="24">
        <f>SUM(D17:D46)</f>
        <v>0</v>
      </c>
      <c r="E48" s="24">
        <f t="shared" ref="E48:O48" si="4">SUM(E17:E46)</f>
        <v>0</v>
      </c>
      <c r="F48" s="24">
        <f t="shared" si="4"/>
        <v>0</v>
      </c>
      <c r="G48" s="24">
        <f t="shared" si="4"/>
        <v>0</v>
      </c>
      <c r="H48" s="24">
        <f t="shared" si="4"/>
        <v>0</v>
      </c>
      <c r="I48" s="24">
        <f t="shared" si="4"/>
        <v>0</v>
      </c>
      <c r="J48" s="24">
        <f t="shared" si="4"/>
        <v>0</v>
      </c>
      <c r="K48" s="24">
        <f t="shared" si="4"/>
        <v>0</v>
      </c>
      <c r="L48" s="24">
        <f t="shared" si="4"/>
        <v>0</v>
      </c>
      <c r="M48" s="24">
        <f t="shared" si="4"/>
        <v>0</v>
      </c>
      <c r="N48" s="24">
        <f t="shared" si="4"/>
        <v>0</v>
      </c>
      <c r="O48" s="24">
        <f t="shared" si="4"/>
        <v>0</v>
      </c>
      <c r="P48" s="24">
        <f>SUM(D48:O48)</f>
        <v>0</v>
      </c>
    </row>
    <row r="49" spans="1:16" ht="18.75" x14ac:dyDescent="0.3">
      <c r="A49" s="9"/>
      <c r="B49" s="10"/>
      <c r="C49" s="10"/>
      <c r="D49" s="11"/>
      <c r="E49" s="11"/>
      <c r="F49" s="11"/>
      <c r="G49" s="11"/>
      <c r="H49" s="11"/>
      <c r="I49" s="11"/>
      <c r="J49" s="11"/>
      <c r="K49" s="11"/>
      <c r="L49" s="11"/>
      <c r="M49" s="11"/>
      <c r="N49" s="11"/>
      <c r="O49" s="11"/>
      <c r="P49" s="12"/>
    </row>
    <row r="50" spans="1:16" ht="18.75" x14ac:dyDescent="0.3">
      <c r="A50" s="20" t="s">
        <v>21</v>
      </c>
      <c r="B50" s="21" t="s">
        <v>16</v>
      </c>
      <c r="C50" s="21" t="s">
        <v>22</v>
      </c>
      <c r="D50" s="22" t="s">
        <v>2</v>
      </c>
      <c r="E50" s="18" t="s">
        <v>3</v>
      </c>
      <c r="F50" s="22" t="s">
        <v>4</v>
      </c>
      <c r="G50" s="18" t="s">
        <v>5</v>
      </c>
      <c r="H50" s="22" t="s">
        <v>6</v>
      </c>
      <c r="I50" s="18" t="s">
        <v>7</v>
      </c>
      <c r="J50" s="22" t="s">
        <v>8</v>
      </c>
      <c r="K50" s="18" t="s">
        <v>9</v>
      </c>
      <c r="L50" s="22" t="s">
        <v>10</v>
      </c>
      <c r="M50" s="18" t="s">
        <v>11</v>
      </c>
      <c r="N50" s="22" t="s">
        <v>12</v>
      </c>
      <c r="O50" s="18" t="s">
        <v>13</v>
      </c>
      <c r="P50" s="23" t="s">
        <v>14</v>
      </c>
    </row>
    <row r="51" spans="1:16" x14ac:dyDescent="0.25">
      <c r="A51" s="17">
        <v>1</v>
      </c>
      <c r="D51" s="6"/>
      <c r="E51" s="7"/>
      <c r="F51" s="6"/>
      <c r="G51" s="7"/>
      <c r="H51" s="6"/>
      <c r="I51" s="7"/>
      <c r="J51" s="6"/>
      <c r="K51" s="7"/>
      <c r="L51" s="6"/>
      <c r="M51" s="7"/>
      <c r="N51" s="6"/>
      <c r="O51" s="7"/>
      <c r="P51" s="24">
        <f t="shared" ref="P51:P67" si="5">SUM(D51:O51)</f>
        <v>0</v>
      </c>
    </row>
    <row r="52" spans="1:16" x14ac:dyDescent="0.25">
      <c r="A52" s="17">
        <f>A51+1</f>
        <v>2</v>
      </c>
      <c r="D52" s="6"/>
      <c r="E52" s="7"/>
      <c r="F52" s="6"/>
      <c r="G52" s="7"/>
      <c r="H52" s="6"/>
      <c r="I52" s="7"/>
      <c r="J52" s="6"/>
      <c r="K52" s="7"/>
      <c r="L52" s="6"/>
      <c r="M52" s="7"/>
      <c r="N52" s="6"/>
      <c r="O52" s="7"/>
      <c r="P52" s="24">
        <f t="shared" si="5"/>
        <v>0</v>
      </c>
    </row>
    <row r="53" spans="1:16" x14ac:dyDescent="0.25">
      <c r="A53" s="17">
        <f t="shared" ref="A53:A95" si="6">A52+1</f>
        <v>3</v>
      </c>
      <c r="D53" s="6"/>
      <c r="E53" s="7"/>
      <c r="F53" s="6"/>
      <c r="G53" s="7"/>
      <c r="H53" s="6"/>
      <c r="I53" s="7"/>
      <c r="J53" s="6"/>
      <c r="K53" s="7"/>
      <c r="L53" s="6"/>
      <c r="M53" s="7"/>
      <c r="N53" s="6"/>
      <c r="O53" s="7"/>
      <c r="P53" s="24">
        <f t="shared" si="5"/>
        <v>0</v>
      </c>
    </row>
    <row r="54" spans="1:16" x14ac:dyDescent="0.25">
      <c r="A54" s="17">
        <f t="shared" si="6"/>
        <v>4</v>
      </c>
      <c r="D54" s="6"/>
      <c r="E54" s="7"/>
      <c r="F54" s="6"/>
      <c r="G54" s="7"/>
      <c r="H54" s="6"/>
      <c r="I54" s="7"/>
      <c r="J54" s="6"/>
      <c r="K54" s="7"/>
      <c r="L54" s="6"/>
      <c r="M54" s="7"/>
      <c r="N54" s="6"/>
      <c r="O54" s="7"/>
      <c r="P54" s="24">
        <f t="shared" si="5"/>
        <v>0</v>
      </c>
    </row>
    <row r="55" spans="1:16" x14ac:dyDescent="0.25">
      <c r="A55" s="17">
        <f t="shared" si="6"/>
        <v>5</v>
      </c>
      <c r="D55" s="6"/>
      <c r="E55" s="7"/>
      <c r="F55" s="6"/>
      <c r="G55" s="7"/>
      <c r="H55" s="6"/>
      <c r="I55" s="7"/>
      <c r="J55" s="6"/>
      <c r="K55" s="7"/>
      <c r="L55" s="6"/>
      <c r="M55" s="7"/>
      <c r="N55" s="6"/>
      <c r="O55" s="7"/>
      <c r="P55" s="24">
        <f t="shared" si="5"/>
        <v>0</v>
      </c>
    </row>
    <row r="56" spans="1:16" x14ac:dyDescent="0.25">
      <c r="A56" s="17">
        <f t="shared" si="6"/>
        <v>6</v>
      </c>
      <c r="D56" s="6"/>
      <c r="E56" s="7"/>
      <c r="F56" s="6"/>
      <c r="G56" s="7"/>
      <c r="H56" s="6"/>
      <c r="I56" s="7"/>
      <c r="J56" s="6"/>
      <c r="K56" s="7"/>
      <c r="L56" s="6"/>
      <c r="M56" s="7"/>
      <c r="N56" s="6"/>
      <c r="O56" s="7"/>
      <c r="P56" s="24">
        <f t="shared" si="5"/>
        <v>0</v>
      </c>
    </row>
    <row r="57" spans="1:16" x14ac:dyDescent="0.25">
      <c r="A57" s="17">
        <f t="shared" si="6"/>
        <v>7</v>
      </c>
      <c r="D57" s="6"/>
      <c r="E57" s="7"/>
      <c r="F57" s="6"/>
      <c r="G57" s="7"/>
      <c r="H57" s="6"/>
      <c r="I57" s="7"/>
      <c r="J57" s="6"/>
      <c r="K57" s="7"/>
      <c r="L57" s="6"/>
      <c r="M57" s="7"/>
      <c r="N57" s="6"/>
      <c r="O57" s="7"/>
      <c r="P57" s="24">
        <f t="shared" si="5"/>
        <v>0</v>
      </c>
    </row>
    <row r="58" spans="1:16" x14ac:dyDescent="0.25">
      <c r="A58" s="17">
        <f t="shared" si="6"/>
        <v>8</v>
      </c>
      <c r="D58" s="6"/>
      <c r="E58" s="7"/>
      <c r="F58" s="6"/>
      <c r="G58" s="7"/>
      <c r="H58" s="6"/>
      <c r="I58" s="7"/>
      <c r="J58" s="6"/>
      <c r="K58" s="7"/>
      <c r="L58" s="6"/>
      <c r="M58" s="7"/>
      <c r="N58" s="6"/>
      <c r="O58" s="7"/>
      <c r="P58" s="24">
        <f t="shared" si="5"/>
        <v>0</v>
      </c>
    </row>
    <row r="59" spans="1:16" x14ac:dyDescent="0.25">
      <c r="A59" s="17">
        <f t="shared" si="6"/>
        <v>9</v>
      </c>
      <c r="D59" s="6"/>
      <c r="E59" s="7"/>
      <c r="F59" s="6"/>
      <c r="G59" s="7"/>
      <c r="H59" s="6"/>
      <c r="I59" s="7"/>
      <c r="J59" s="6"/>
      <c r="K59" s="7"/>
      <c r="L59" s="6"/>
      <c r="M59" s="7"/>
      <c r="N59" s="6"/>
      <c r="O59" s="7"/>
      <c r="P59" s="24">
        <f t="shared" si="5"/>
        <v>0</v>
      </c>
    </row>
    <row r="60" spans="1:16" x14ac:dyDescent="0.25">
      <c r="A60" s="17">
        <f t="shared" si="6"/>
        <v>10</v>
      </c>
      <c r="D60" s="6"/>
      <c r="E60" s="7"/>
      <c r="F60" s="6"/>
      <c r="G60" s="7"/>
      <c r="H60" s="6"/>
      <c r="I60" s="7"/>
      <c r="J60" s="6"/>
      <c r="K60" s="7"/>
      <c r="L60" s="6"/>
      <c r="M60" s="7"/>
      <c r="N60" s="6"/>
      <c r="O60" s="7"/>
      <c r="P60" s="24">
        <f t="shared" si="5"/>
        <v>0</v>
      </c>
    </row>
    <row r="61" spans="1:16" x14ac:dyDescent="0.25">
      <c r="A61" s="17">
        <f t="shared" si="6"/>
        <v>11</v>
      </c>
      <c r="D61" s="6"/>
      <c r="E61" s="7"/>
      <c r="F61" s="6"/>
      <c r="G61" s="7"/>
      <c r="H61" s="6"/>
      <c r="I61" s="7"/>
      <c r="J61" s="6"/>
      <c r="K61" s="7"/>
      <c r="L61" s="6"/>
      <c r="M61" s="7"/>
      <c r="N61" s="6"/>
      <c r="O61" s="7"/>
      <c r="P61" s="24">
        <f t="shared" si="5"/>
        <v>0</v>
      </c>
    </row>
    <row r="62" spans="1:16" x14ac:dyDescent="0.25">
      <c r="A62" s="17">
        <f t="shared" si="6"/>
        <v>12</v>
      </c>
      <c r="D62" s="6"/>
      <c r="E62" s="7"/>
      <c r="F62" s="6"/>
      <c r="G62" s="7"/>
      <c r="H62" s="6"/>
      <c r="I62" s="7"/>
      <c r="J62" s="6"/>
      <c r="K62" s="7"/>
      <c r="L62" s="6"/>
      <c r="M62" s="7"/>
      <c r="N62" s="6"/>
      <c r="O62" s="7"/>
      <c r="P62" s="24">
        <f t="shared" si="5"/>
        <v>0</v>
      </c>
    </row>
    <row r="63" spans="1:16" x14ac:dyDescent="0.25">
      <c r="A63" s="17">
        <f t="shared" si="6"/>
        <v>13</v>
      </c>
      <c r="D63" s="6"/>
      <c r="E63" s="7"/>
      <c r="F63" s="6"/>
      <c r="G63" s="7"/>
      <c r="H63" s="6"/>
      <c r="I63" s="7"/>
      <c r="J63" s="6"/>
      <c r="K63" s="7"/>
      <c r="L63" s="6"/>
      <c r="M63" s="7"/>
      <c r="N63" s="6"/>
      <c r="O63" s="7"/>
      <c r="P63" s="24">
        <f t="shared" si="5"/>
        <v>0</v>
      </c>
    </row>
    <row r="64" spans="1:16" x14ac:dyDescent="0.25">
      <c r="A64" s="17">
        <f t="shared" si="6"/>
        <v>14</v>
      </c>
      <c r="D64" s="6"/>
      <c r="E64" s="7"/>
      <c r="F64" s="6"/>
      <c r="G64" s="7"/>
      <c r="H64" s="6"/>
      <c r="I64" s="7"/>
      <c r="J64" s="6"/>
      <c r="K64" s="7"/>
      <c r="L64" s="6"/>
      <c r="M64" s="7"/>
      <c r="N64" s="6"/>
      <c r="O64" s="7"/>
      <c r="P64" s="24">
        <f t="shared" si="5"/>
        <v>0</v>
      </c>
    </row>
    <row r="65" spans="1:16" x14ac:dyDescent="0.25">
      <c r="A65" s="17">
        <f t="shared" si="6"/>
        <v>15</v>
      </c>
      <c r="D65" s="6"/>
      <c r="E65" s="7"/>
      <c r="F65" s="6"/>
      <c r="G65" s="7"/>
      <c r="H65" s="6"/>
      <c r="I65" s="7"/>
      <c r="J65" s="6"/>
      <c r="K65" s="7"/>
      <c r="L65" s="6"/>
      <c r="M65" s="7"/>
      <c r="N65" s="6"/>
      <c r="O65" s="7"/>
      <c r="P65" s="24">
        <f t="shared" si="5"/>
        <v>0</v>
      </c>
    </row>
    <row r="66" spans="1:16" x14ac:dyDescent="0.25">
      <c r="A66" s="17">
        <f t="shared" si="6"/>
        <v>16</v>
      </c>
      <c r="D66" s="6"/>
      <c r="E66" s="7"/>
      <c r="F66" s="6"/>
      <c r="G66" s="7"/>
      <c r="H66" s="6"/>
      <c r="I66" s="7"/>
      <c r="J66" s="6"/>
      <c r="K66" s="7"/>
      <c r="L66" s="6"/>
      <c r="M66" s="7"/>
      <c r="N66" s="6"/>
      <c r="O66" s="7"/>
      <c r="P66" s="24">
        <f t="shared" si="5"/>
        <v>0</v>
      </c>
    </row>
    <row r="67" spans="1:16" x14ac:dyDescent="0.25">
      <c r="A67" s="17">
        <f t="shared" si="6"/>
        <v>17</v>
      </c>
      <c r="D67" s="6"/>
      <c r="E67" s="7"/>
      <c r="F67" s="6"/>
      <c r="G67" s="7"/>
      <c r="H67" s="6"/>
      <c r="I67" s="7"/>
      <c r="J67" s="6"/>
      <c r="K67" s="7"/>
      <c r="L67" s="6"/>
      <c r="M67" s="7"/>
      <c r="N67" s="6"/>
      <c r="O67" s="7"/>
      <c r="P67" s="24">
        <f t="shared" si="5"/>
        <v>0</v>
      </c>
    </row>
    <row r="68" spans="1:16" x14ac:dyDescent="0.25">
      <c r="A68" s="17">
        <f t="shared" si="6"/>
        <v>18</v>
      </c>
      <c r="D68" s="6"/>
      <c r="E68" s="7"/>
      <c r="F68" s="6"/>
      <c r="G68" s="7"/>
      <c r="H68" s="6"/>
      <c r="I68" s="7"/>
      <c r="J68" s="6"/>
      <c r="K68" s="7"/>
      <c r="L68" s="6"/>
      <c r="M68" s="7"/>
      <c r="N68" s="6"/>
      <c r="O68" s="7"/>
      <c r="P68" s="24">
        <f>SUM(D68:O68)</f>
        <v>0</v>
      </c>
    </row>
    <row r="69" spans="1:16" x14ac:dyDescent="0.25">
      <c r="A69" s="17">
        <f t="shared" si="6"/>
        <v>19</v>
      </c>
      <c r="D69" s="6"/>
      <c r="E69" s="7"/>
      <c r="F69" s="6"/>
      <c r="G69" s="7"/>
      <c r="H69" s="6"/>
      <c r="I69" s="7"/>
      <c r="J69" s="6"/>
      <c r="K69" s="7"/>
      <c r="L69" s="6"/>
      <c r="M69" s="7"/>
      <c r="N69" s="6"/>
      <c r="O69" s="7"/>
      <c r="P69" s="24">
        <f>SUM(D69:O69)</f>
        <v>0</v>
      </c>
    </row>
    <row r="70" spans="1:16" x14ac:dyDescent="0.25">
      <c r="A70" s="17">
        <f t="shared" si="6"/>
        <v>20</v>
      </c>
      <c r="D70" s="6"/>
      <c r="E70" s="7"/>
      <c r="F70" s="6"/>
      <c r="G70" s="7"/>
      <c r="H70" s="6"/>
      <c r="I70" s="7"/>
      <c r="J70" s="6"/>
      <c r="K70" s="7"/>
      <c r="L70" s="6"/>
      <c r="M70" s="7"/>
      <c r="N70" s="6"/>
      <c r="O70" s="7"/>
      <c r="P70" s="24">
        <f>SUM(D70:O70)</f>
        <v>0</v>
      </c>
    </row>
    <row r="71" spans="1:16" x14ac:dyDescent="0.25">
      <c r="A71" s="17">
        <f t="shared" si="6"/>
        <v>21</v>
      </c>
      <c r="D71" s="6"/>
      <c r="E71" s="7"/>
      <c r="F71" s="6"/>
      <c r="G71" s="7"/>
      <c r="H71" s="6"/>
      <c r="I71" s="7"/>
      <c r="J71" s="6"/>
      <c r="K71" s="7"/>
      <c r="L71" s="6"/>
      <c r="M71" s="7"/>
      <c r="N71" s="6"/>
      <c r="O71" s="7"/>
      <c r="P71" s="24">
        <f t="shared" ref="P71:P95" si="7">SUM(D71:O71)</f>
        <v>0</v>
      </c>
    </row>
    <row r="72" spans="1:16" x14ac:dyDescent="0.25">
      <c r="A72" s="17">
        <f t="shared" si="6"/>
        <v>22</v>
      </c>
      <c r="D72" s="6"/>
      <c r="E72" s="7"/>
      <c r="F72" s="6"/>
      <c r="G72" s="7"/>
      <c r="H72" s="6"/>
      <c r="I72" s="7"/>
      <c r="J72" s="6"/>
      <c r="K72" s="7"/>
      <c r="L72" s="6"/>
      <c r="M72" s="7"/>
      <c r="N72" s="6"/>
      <c r="O72" s="7"/>
      <c r="P72" s="24">
        <f t="shared" si="7"/>
        <v>0</v>
      </c>
    </row>
    <row r="73" spans="1:16" x14ac:dyDescent="0.25">
      <c r="A73" s="17">
        <f t="shared" si="6"/>
        <v>23</v>
      </c>
      <c r="D73" s="6"/>
      <c r="E73" s="7"/>
      <c r="F73" s="6"/>
      <c r="G73" s="7"/>
      <c r="H73" s="6"/>
      <c r="I73" s="7"/>
      <c r="J73" s="6"/>
      <c r="K73" s="7"/>
      <c r="L73" s="6"/>
      <c r="M73" s="7"/>
      <c r="N73" s="6"/>
      <c r="O73" s="7"/>
      <c r="P73" s="24">
        <f t="shared" si="7"/>
        <v>0</v>
      </c>
    </row>
    <row r="74" spans="1:16" x14ac:dyDescent="0.25">
      <c r="A74" s="17">
        <f t="shared" si="6"/>
        <v>24</v>
      </c>
      <c r="D74" s="6"/>
      <c r="E74" s="7"/>
      <c r="F74" s="6"/>
      <c r="G74" s="7"/>
      <c r="H74" s="6"/>
      <c r="I74" s="7"/>
      <c r="J74" s="6"/>
      <c r="K74" s="7"/>
      <c r="L74" s="6"/>
      <c r="M74" s="7"/>
      <c r="N74" s="6"/>
      <c r="O74" s="7"/>
      <c r="P74" s="24">
        <f t="shared" si="7"/>
        <v>0</v>
      </c>
    </row>
    <row r="75" spans="1:16" x14ac:dyDescent="0.25">
      <c r="A75" s="17">
        <f t="shared" si="6"/>
        <v>25</v>
      </c>
      <c r="D75" s="6"/>
      <c r="E75" s="7"/>
      <c r="F75" s="6"/>
      <c r="G75" s="7"/>
      <c r="H75" s="6"/>
      <c r="I75" s="7"/>
      <c r="J75" s="6"/>
      <c r="K75" s="7"/>
      <c r="L75" s="6"/>
      <c r="M75" s="7"/>
      <c r="N75" s="6"/>
      <c r="O75" s="7"/>
      <c r="P75" s="24">
        <f t="shared" si="7"/>
        <v>0</v>
      </c>
    </row>
    <row r="76" spans="1:16" x14ac:dyDescent="0.25">
      <c r="A76" s="17">
        <f t="shared" si="6"/>
        <v>26</v>
      </c>
      <c r="D76" s="6"/>
      <c r="E76" s="7"/>
      <c r="F76" s="6"/>
      <c r="G76" s="7"/>
      <c r="H76" s="6"/>
      <c r="I76" s="7"/>
      <c r="J76" s="6"/>
      <c r="K76" s="7"/>
      <c r="L76" s="6"/>
      <c r="M76" s="7"/>
      <c r="N76" s="6"/>
      <c r="O76" s="7"/>
      <c r="P76" s="24">
        <f t="shared" si="7"/>
        <v>0</v>
      </c>
    </row>
    <row r="77" spans="1:16" x14ac:dyDescent="0.25">
      <c r="A77" s="17">
        <f t="shared" si="6"/>
        <v>27</v>
      </c>
      <c r="D77" s="6"/>
      <c r="E77" s="7"/>
      <c r="F77" s="6"/>
      <c r="G77" s="7"/>
      <c r="H77" s="6"/>
      <c r="I77" s="7"/>
      <c r="J77" s="6"/>
      <c r="K77" s="7"/>
      <c r="L77" s="6"/>
      <c r="M77" s="7"/>
      <c r="N77" s="6"/>
      <c r="O77" s="7"/>
      <c r="P77" s="24">
        <f t="shared" si="7"/>
        <v>0</v>
      </c>
    </row>
    <row r="78" spans="1:16" x14ac:dyDescent="0.25">
      <c r="A78" s="17">
        <f t="shared" si="6"/>
        <v>28</v>
      </c>
      <c r="D78" s="6"/>
      <c r="E78" s="7"/>
      <c r="F78" s="6"/>
      <c r="G78" s="7"/>
      <c r="H78" s="6"/>
      <c r="I78" s="7"/>
      <c r="J78" s="6"/>
      <c r="K78" s="7"/>
      <c r="L78" s="6"/>
      <c r="M78" s="7"/>
      <c r="N78" s="6"/>
      <c r="O78" s="7"/>
      <c r="P78" s="24">
        <f t="shared" si="7"/>
        <v>0</v>
      </c>
    </row>
    <row r="79" spans="1:16" x14ac:dyDescent="0.25">
      <c r="A79" s="17">
        <f t="shared" si="6"/>
        <v>29</v>
      </c>
      <c r="D79" s="6"/>
      <c r="E79" s="7"/>
      <c r="F79" s="6"/>
      <c r="G79" s="7"/>
      <c r="H79" s="6"/>
      <c r="I79" s="7"/>
      <c r="J79" s="6"/>
      <c r="K79" s="7"/>
      <c r="L79" s="6"/>
      <c r="M79" s="7"/>
      <c r="N79" s="6"/>
      <c r="O79" s="7"/>
      <c r="P79" s="24">
        <f t="shared" si="7"/>
        <v>0</v>
      </c>
    </row>
    <row r="80" spans="1:16" x14ac:dyDescent="0.25">
      <c r="A80" s="17">
        <f t="shared" si="6"/>
        <v>30</v>
      </c>
      <c r="D80" s="6"/>
      <c r="E80" s="7"/>
      <c r="F80" s="6"/>
      <c r="G80" s="7"/>
      <c r="H80" s="6"/>
      <c r="I80" s="7"/>
      <c r="J80" s="6"/>
      <c r="K80" s="7"/>
      <c r="L80" s="6"/>
      <c r="M80" s="7"/>
      <c r="N80" s="6"/>
      <c r="O80" s="7"/>
      <c r="P80" s="24">
        <f t="shared" si="7"/>
        <v>0</v>
      </c>
    </row>
    <row r="81" spans="1:16" x14ac:dyDescent="0.25">
      <c r="A81" s="17">
        <f t="shared" si="6"/>
        <v>31</v>
      </c>
      <c r="D81" s="6"/>
      <c r="E81" s="7"/>
      <c r="F81" s="6"/>
      <c r="G81" s="7"/>
      <c r="H81" s="6"/>
      <c r="I81" s="7"/>
      <c r="J81" s="6"/>
      <c r="K81" s="7"/>
      <c r="L81" s="6"/>
      <c r="M81" s="7"/>
      <c r="N81" s="6"/>
      <c r="O81" s="7"/>
      <c r="P81" s="24">
        <f t="shared" si="7"/>
        <v>0</v>
      </c>
    </row>
    <row r="82" spans="1:16" x14ac:dyDescent="0.25">
      <c r="A82" s="17">
        <f t="shared" si="6"/>
        <v>32</v>
      </c>
      <c r="D82" s="6"/>
      <c r="E82" s="7"/>
      <c r="F82" s="6"/>
      <c r="G82" s="7"/>
      <c r="H82" s="6"/>
      <c r="I82" s="7"/>
      <c r="J82" s="6"/>
      <c r="K82" s="7"/>
      <c r="L82" s="6"/>
      <c r="M82" s="7"/>
      <c r="N82" s="6"/>
      <c r="O82" s="7"/>
      <c r="P82" s="24">
        <f t="shared" si="7"/>
        <v>0</v>
      </c>
    </row>
    <row r="83" spans="1:16" x14ac:dyDescent="0.25">
      <c r="A83" s="17">
        <f t="shared" si="6"/>
        <v>33</v>
      </c>
      <c r="D83" s="6"/>
      <c r="E83" s="7"/>
      <c r="F83" s="6"/>
      <c r="G83" s="7"/>
      <c r="H83" s="6"/>
      <c r="I83" s="7"/>
      <c r="J83" s="6"/>
      <c r="K83" s="7"/>
      <c r="L83" s="6"/>
      <c r="M83" s="7"/>
      <c r="N83" s="6"/>
      <c r="O83" s="7"/>
      <c r="P83" s="24">
        <f t="shared" si="7"/>
        <v>0</v>
      </c>
    </row>
    <row r="84" spans="1:16" x14ac:dyDescent="0.25">
      <c r="A84" s="17">
        <f t="shared" si="6"/>
        <v>34</v>
      </c>
      <c r="D84" s="6"/>
      <c r="E84" s="7"/>
      <c r="F84" s="6"/>
      <c r="G84" s="7"/>
      <c r="H84" s="6"/>
      <c r="I84" s="7"/>
      <c r="J84" s="6"/>
      <c r="K84" s="7"/>
      <c r="L84" s="6"/>
      <c r="M84" s="7"/>
      <c r="N84" s="6"/>
      <c r="O84" s="7"/>
      <c r="P84" s="24">
        <f t="shared" si="7"/>
        <v>0</v>
      </c>
    </row>
    <row r="85" spans="1:16" x14ac:dyDescent="0.25">
      <c r="A85" s="17">
        <f t="shared" si="6"/>
        <v>35</v>
      </c>
      <c r="D85" s="6"/>
      <c r="E85" s="7"/>
      <c r="F85" s="6"/>
      <c r="G85" s="7"/>
      <c r="H85" s="6"/>
      <c r="I85" s="7"/>
      <c r="J85" s="6"/>
      <c r="K85" s="7"/>
      <c r="L85" s="6"/>
      <c r="M85" s="7"/>
      <c r="N85" s="6"/>
      <c r="O85" s="7"/>
      <c r="P85" s="24">
        <f t="shared" si="7"/>
        <v>0</v>
      </c>
    </row>
    <row r="86" spans="1:16" x14ac:dyDescent="0.25">
      <c r="A86" s="17">
        <f t="shared" si="6"/>
        <v>36</v>
      </c>
      <c r="D86" s="6"/>
      <c r="E86" s="7"/>
      <c r="F86" s="6"/>
      <c r="G86" s="7"/>
      <c r="H86" s="6"/>
      <c r="I86" s="7"/>
      <c r="J86" s="6"/>
      <c r="K86" s="7"/>
      <c r="L86" s="6"/>
      <c r="M86" s="7"/>
      <c r="N86" s="6"/>
      <c r="O86" s="7"/>
      <c r="P86" s="24">
        <f t="shared" si="7"/>
        <v>0</v>
      </c>
    </row>
    <row r="87" spans="1:16" x14ac:dyDescent="0.25">
      <c r="A87" s="17">
        <f t="shared" si="6"/>
        <v>37</v>
      </c>
      <c r="D87" s="6"/>
      <c r="E87" s="7"/>
      <c r="F87" s="6"/>
      <c r="G87" s="7"/>
      <c r="H87" s="6"/>
      <c r="I87" s="7"/>
      <c r="J87" s="6"/>
      <c r="K87" s="7"/>
      <c r="L87" s="6"/>
      <c r="M87" s="7"/>
      <c r="N87" s="6"/>
      <c r="O87" s="7"/>
      <c r="P87" s="24">
        <f t="shared" si="7"/>
        <v>0</v>
      </c>
    </row>
    <row r="88" spans="1:16" x14ac:dyDescent="0.25">
      <c r="A88" s="17">
        <f t="shared" si="6"/>
        <v>38</v>
      </c>
      <c r="D88" s="6"/>
      <c r="E88" s="7"/>
      <c r="F88" s="6"/>
      <c r="G88" s="7"/>
      <c r="H88" s="6"/>
      <c r="I88" s="7"/>
      <c r="J88" s="6"/>
      <c r="K88" s="7"/>
      <c r="L88" s="6"/>
      <c r="M88" s="7"/>
      <c r="N88" s="6"/>
      <c r="O88" s="7"/>
      <c r="P88" s="24">
        <f t="shared" si="7"/>
        <v>0</v>
      </c>
    </row>
    <row r="89" spans="1:16" x14ac:dyDescent="0.25">
      <c r="A89" s="17">
        <f t="shared" si="6"/>
        <v>39</v>
      </c>
      <c r="D89" s="6"/>
      <c r="E89" s="7"/>
      <c r="F89" s="6"/>
      <c r="G89" s="7"/>
      <c r="H89" s="6"/>
      <c r="I89" s="7"/>
      <c r="J89" s="6"/>
      <c r="K89" s="7"/>
      <c r="L89" s="6"/>
      <c r="M89" s="7"/>
      <c r="N89" s="6"/>
      <c r="O89" s="7"/>
      <c r="P89" s="24">
        <f t="shared" si="7"/>
        <v>0</v>
      </c>
    </row>
    <row r="90" spans="1:16" x14ac:dyDescent="0.25">
      <c r="A90" s="17">
        <f t="shared" si="6"/>
        <v>40</v>
      </c>
      <c r="D90" s="6"/>
      <c r="E90" s="7"/>
      <c r="F90" s="6"/>
      <c r="G90" s="7"/>
      <c r="H90" s="6"/>
      <c r="I90" s="7"/>
      <c r="J90" s="6"/>
      <c r="K90" s="7"/>
      <c r="L90" s="6"/>
      <c r="M90" s="7"/>
      <c r="N90" s="6"/>
      <c r="O90" s="7"/>
      <c r="P90" s="24">
        <f t="shared" si="7"/>
        <v>0</v>
      </c>
    </row>
    <row r="91" spans="1:16" x14ac:dyDescent="0.25">
      <c r="A91" s="17">
        <f t="shared" si="6"/>
        <v>41</v>
      </c>
      <c r="D91" s="6"/>
      <c r="E91" s="7"/>
      <c r="F91" s="6"/>
      <c r="G91" s="7"/>
      <c r="H91" s="6"/>
      <c r="I91" s="7"/>
      <c r="J91" s="6"/>
      <c r="K91" s="7"/>
      <c r="L91" s="6"/>
      <c r="M91" s="7"/>
      <c r="N91" s="6"/>
      <c r="O91" s="7"/>
      <c r="P91" s="24">
        <f t="shared" si="7"/>
        <v>0</v>
      </c>
    </row>
    <row r="92" spans="1:16" x14ac:dyDescent="0.25">
      <c r="A92" s="17">
        <f t="shared" si="6"/>
        <v>42</v>
      </c>
      <c r="D92" s="6"/>
      <c r="E92" s="7"/>
      <c r="F92" s="6"/>
      <c r="G92" s="7"/>
      <c r="H92" s="6"/>
      <c r="I92" s="7"/>
      <c r="J92" s="6"/>
      <c r="K92" s="7"/>
      <c r="L92" s="6"/>
      <c r="M92" s="7"/>
      <c r="N92" s="6"/>
      <c r="O92" s="7"/>
      <c r="P92" s="24">
        <f t="shared" si="7"/>
        <v>0</v>
      </c>
    </row>
    <row r="93" spans="1:16" x14ac:dyDescent="0.25">
      <c r="A93" s="17">
        <f t="shared" si="6"/>
        <v>43</v>
      </c>
      <c r="D93" s="6"/>
      <c r="E93" s="7"/>
      <c r="F93" s="6"/>
      <c r="G93" s="7"/>
      <c r="H93" s="6"/>
      <c r="I93" s="7"/>
      <c r="J93" s="6"/>
      <c r="K93" s="7"/>
      <c r="L93" s="6"/>
      <c r="M93" s="7"/>
      <c r="N93" s="6"/>
      <c r="O93" s="7"/>
      <c r="P93" s="24">
        <f t="shared" si="7"/>
        <v>0</v>
      </c>
    </row>
    <row r="94" spans="1:16" x14ac:dyDescent="0.25">
      <c r="A94" s="17">
        <f t="shared" si="6"/>
        <v>44</v>
      </c>
      <c r="D94" s="6"/>
      <c r="E94" s="7"/>
      <c r="F94" s="6"/>
      <c r="G94" s="7"/>
      <c r="H94" s="6"/>
      <c r="I94" s="7"/>
      <c r="J94" s="6"/>
      <c r="K94" s="7"/>
      <c r="L94" s="6"/>
      <c r="M94" s="7"/>
      <c r="N94" s="6"/>
      <c r="O94" s="7"/>
      <c r="P94" s="24">
        <f t="shared" si="7"/>
        <v>0</v>
      </c>
    </row>
    <row r="95" spans="1:16" x14ac:dyDescent="0.25">
      <c r="A95" s="17">
        <f t="shared" si="6"/>
        <v>45</v>
      </c>
      <c r="D95" s="6"/>
      <c r="E95" s="7"/>
      <c r="F95" s="6"/>
      <c r="G95" s="7"/>
      <c r="H95" s="6"/>
      <c r="I95" s="7"/>
      <c r="J95" s="6"/>
      <c r="K95" s="7"/>
      <c r="L95" s="6"/>
      <c r="M95" s="7"/>
      <c r="N95" s="6"/>
      <c r="O95" s="7"/>
      <c r="P95" s="24">
        <f t="shared" si="7"/>
        <v>0</v>
      </c>
    </row>
    <row r="96" spans="1:16" ht="15.75" x14ac:dyDescent="0.25">
      <c r="A96" s="190" t="s">
        <v>23</v>
      </c>
      <c r="B96" s="190"/>
      <c r="C96" s="190"/>
      <c r="D96" s="190"/>
      <c r="E96" s="190"/>
      <c r="F96" s="190"/>
      <c r="G96" s="190"/>
      <c r="H96" s="190"/>
      <c r="I96" s="190"/>
      <c r="J96" s="190"/>
      <c r="K96" s="190"/>
      <c r="L96" s="190"/>
      <c r="M96" s="190"/>
      <c r="N96" s="190"/>
      <c r="O96" s="190"/>
      <c r="P96" s="190"/>
    </row>
    <row r="97" spans="1:16" s="5" customFormat="1" ht="18.75" x14ac:dyDescent="0.3">
      <c r="A97" s="8"/>
      <c r="C97" s="25" t="s">
        <v>20</v>
      </c>
      <c r="D97" s="24">
        <f>SUM(D51:D95)</f>
        <v>0</v>
      </c>
      <c r="E97" s="24">
        <f t="shared" ref="E97:O97" si="8">SUM(E51:E95)</f>
        <v>0</v>
      </c>
      <c r="F97" s="24">
        <f t="shared" si="8"/>
        <v>0</v>
      </c>
      <c r="G97" s="24">
        <f t="shared" si="8"/>
        <v>0</v>
      </c>
      <c r="H97" s="24">
        <f t="shared" si="8"/>
        <v>0</v>
      </c>
      <c r="I97" s="24">
        <f t="shared" si="8"/>
        <v>0</v>
      </c>
      <c r="J97" s="24">
        <f t="shared" si="8"/>
        <v>0</v>
      </c>
      <c r="K97" s="24">
        <f t="shared" si="8"/>
        <v>0</v>
      </c>
      <c r="L97" s="24">
        <f t="shared" si="8"/>
        <v>0</v>
      </c>
      <c r="M97" s="24">
        <f t="shared" si="8"/>
        <v>0</v>
      </c>
      <c r="N97" s="24">
        <f t="shared" si="8"/>
        <v>0</v>
      </c>
      <c r="O97" s="24">
        <f t="shared" si="8"/>
        <v>0</v>
      </c>
      <c r="P97" s="24">
        <f>SUM(D97:O97)</f>
        <v>0</v>
      </c>
    </row>
    <row r="98" spans="1:16" ht="18.75" x14ac:dyDescent="0.3">
      <c r="A98" s="13"/>
      <c r="B98" s="14"/>
      <c r="C98" s="14"/>
      <c r="D98" s="11"/>
      <c r="E98" s="11"/>
      <c r="F98" s="11"/>
      <c r="G98" s="11"/>
      <c r="H98" s="11"/>
      <c r="I98" s="11"/>
      <c r="J98" s="11"/>
      <c r="K98" s="11"/>
      <c r="L98" s="11"/>
      <c r="M98" s="11"/>
      <c r="N98" s="11"/>
      <c r="O98" s="11"/>
      <c r="P98" s="12"/>
    </row>
    <row r="99" spans="1:16" ht="18.75" x14ac:dyDescent="0.3">
      <c r="A99" s="20" t="s">
        <v>24</v>
      </c>
      <c r="B99" s="21" t="s">
        <v>16</v>
      </c>
      <c r="C99" s="21" t="s">
        <v>25</v>
      </c>
      <c r="D99" s="22" t="s">
        <v>2</v>
      </c>
      <c r="E99" s="18" t="s">
        <v>3</v>
      </c>
      <c r="F99" s="22" t="s">
        <v>4</v>
      </c>
      <c r="G99" s="18" t="s">
        <v>5</v>
      </c>
      <c r="H99" s="22" t="s">
        <v>6</v>
      </c>
      <c r="I99" s="18" t="s">
        <v>7</v>
      </c>
      <c r="J99" s="22" t="s">
        <v>8</v>
      </c>
      <c r="K99" s="18" t="s">
        <v>9</v>
      </c>
      <c r="L99" s="22" t="s">
        <v>10</v>
      </c>
      <c r="M99" s="18" t="s">
        <v>11</v>
      </c>
      <c r="N99" s="22" t="s">
        <v>12</v>
      </c>
      <c r="O99" s="18" t="s">
        <v>13</v>
      </c>
      <c r="P99" s="23" t="s">
        <v>14</v>
      </c>
    </row>
    <row r="100" spans="1:16" x14ac:dyDescent="0.25">
      <c r="A100" s="17">
        <v>1</v>
      </c>
      <c r="B100" s="14"/>
      <c r="C100" s="14"/>
      <c r="D100" s="6"/>
      <c r="E100" s="7"/>
      <c r="F100" s="6"/>
      <c r="G100" s="7"/>
      <c r="H100" s="6"/>
      <c r="I100" s="7"/>
      <c r="J100" s="6"/>
      <c r="K100" s="7"/>
      <c r="L100" s="6"/>
      <c r="M100" s="7"/>
      <c r="N100" s="6"/>
      <c r="O100" s="7"/>
      <c r="P100" s="24">
        <f t="shared" ref="P100:P101" si="9">SUM(D100:O100)</f>
        <v>0</v>
      </c>
    </row>
    <row r="101" spans="1:16" x14ac:dyDescent="0.25">
      <c r="A101" s="17">
        <f>A100+1</f>
        <v>2</v>
      </c>
      <c r="B101" s="14"/>
      <c r="C101" s="14"/>
      <c r="D101" s="6"/>
      <c r="E101" s="7"/>
      <c r="F101" s="6"/>
      <c r="G101" s="7"/>
      <c r="H101" s="6"/>
      <c r="I101" s="7"/>
      <c r="J101" s="6"/>
      <c r="K101" s="7"/>
      <c r="L101" s="6"/>
      <c r="M101" s="7"/>
      <c r="N101" s="6"/>
      <c r="O101" s="7"/>
      <c r="P101" s="24">
        <f t="shared" si="9"/>
        <v>0</v>
      </c>
    </row>
    <row r="102" spans="1:16" x14ac:dyDescent="0.25">
      <c r="A102" s="17">
        <f t="shared" ref="A102:A104" si="10">A101+1</f>
        <v>3</v>
      </c>
      <c r="B102" s="14"/>
      <c r="C102" s="14"/>
      <c r="D102" s="6"/>
      <c r="E102" s="7"/>
      <c r="F102" s="6"/>
      <c r="G102" s="7"/>
      <c r="H102" s="6"/>
      <c r="I102" s="7"/>
      <c r="J102" s="6"/>
      <c r="K102" s="7"/>
      <c r="L102" s="6"/>
      <c r="M102" s="7"/>
      <c r="N102" s="6"/>
      <c r="O102" s="7"/>
      <c r="P102" s="24">
        <f>SUM(D102:O102)</f>
        <v>0</v>
      </c>
    </row>
    <row r="103" spans="1:16" x14ac:dyDescent="0.25">
      <c r="A103" s="17">
        <f t="shared" si="10"/>
        <v>4</v>
      </c>
      <c r="B103" s="14"/>
      <c r="C103" s="14"/>
      <c r="D103" s="6"/>
      <c r="E103" s="7"/>
      <c r="F103" s="6"/>
      <c r="G103" s="7"/>
      <c r="H103" s="6"/>
      <c r="I103" s="7"/>
      <c r="J103" s="6"/>
      <c r="K103" s="7"/>
      <c r="L103" s="6"/>
      <c r="M103" s="7"/>
      <c r="N103" s="6"/>
      <c r="O103" s="7"/>
      <c r="P103" s="24">
        <f>SUM(D103:O103)</f>
        <v>0</v>
      </c>
    </row>
    <row r="104" spans="1:16" x14ac:dyDescent="0.25">
      <c r="A104" s="17">
        <f t="shared" si="10"/>
        <v>5</v>
      </c>
      <c r="B104" s="14"/>
      <c r="C104" s="14"/>
      <c r="D104" s="6"/>
      <c r="E104" s="7"/>
      <c r="F104" s="6"/>
      <c r="G104" s="7"/>
      <c r="H104" s="6"/>
      <c r="I104" s="7"/>
      <c r="J104" s="6"/>
      <c r="K104" s="7"/>
      <c r="L104" s="6"/>
      <c r="M104" s="7"/>
      <c r="N104" s="6"/>
      <c r="O104" s="7"/>
      <c r="P104" s="24">
        <f>SUM(D104:O104)</f>
        <v>0</v>
      </c>
    </row>
    <row r="105" spans="1:16" ht="15.75" x14ac:dyDescent="0.25">
      <c r="A105" s="190" t="s">
        <v>26</v>
      </c>
      <c r="B105" s="190"/>
      <c r="C105" s="190"/>
      <c r="D105" s="190"/>
      <c r="E105" s="190"/>
      <c r="F105" s="190"/>
      <c r="G105" s="190"/>
      <c r="H105" s="190"/>
      <c r="I105" s="190"/>
      <c r="J105" s="190"/>
      <c r="K105" s="190"/>
      <c r="L105" s="190"/>
      <c r="M105" s="190"/>
      <c r="N105" s="190"/>
      <c r="O105" s="190"/>
      <c r="P105" s="190"/>
    </row>
    <row r="106" spans="1:16" s="5" customFormat="1" x14ac:dyDescent="0.25">
      <c r="C106" s="25" t="s">
        <v>20</v>
      </c>
      <c r="D106" s="24">
        <f>SUM(D100:D104)</f>
        <v>0</v>
      </c>
      <c r="E106" s="24">
        <f t="shared" ref="E106:O106" si="11">SUM(E100:E104)</f>
        <v>0</v>
      </c>
      <c r="F106" s="24">
        <f t="shared" si="11"/>
        <v>0</v>
      </c>
      <c r="G106" s="24">
        <f t="shared" si="11"/>
        <v>0</v>
      </c>
      <c r="H106" s="24">
        <f t="shared" si="11"/>
        <v>0</v>
      </c>
      <c r="I106" s="24">
        <f t="shared" si="11"/>
        <v>0</v>
      </c>
      <c r="J106" s="24">
        <f t="shared" si="11"/>
        <v>0</v>
      </c>
      <c r="K106" s="24">
        <f t="shared" si="11"/>
        <v>0</v>
      </c>
      <c r="L106" s="24">
        <f t="shared" si="11"/>
        <v>0</v>
      </c>
      <c r="M106" s="24">
        <f t="shared" si="11"/>
        <v>0</v>
      </c>
      <c r="N106" s="24">
        <f t="shared" si="11"/>
        <v>0</v>
      </c>
      <c r="O106" s="24">
        <f t="shared" si="11"/>
        <v>0</v>
      </c>
      <c r="P106" s="24">
        <f>SUM(D106:O106)</f>
        <v>0</v>
      </c>
    </row>
    <row r="107" spans="1:16" x14ac:dyDescent="0.25">
      <c r="C107" s="15"/>
      <c r="D107" s="26"/>
      <c r="E107" s="26"/>
      <c r="F107" s="26"/>
      <c r="G107" s="26"/>
      <c r="H107" s="26"/>
      <c r="I107" s="26"/>
      <c r="J107" s="26"/>
      <c r="K107" s="26"/>
      <c r="L107" s="26"/>
      <c r="M107" s="26"/>
      <c r="N107" s="26"/>
      <c r="O107" s="26"/>
      <c r="P107" s="27"/>
    </row>
    <row r="108" spans="1:16" s="5" customFormat="1" x14ac:dyDescent="0.25">
      <c r="C108" s="28" t="s">
        <v>27</v>
      </c>
      <c r="D108" s="29">
        <f t="shared" ref="D108:O108" si="12">D48-D97</f>
        <v>0</v>
      </c>
      <c r="E108" s="29">
        <f t="shared" si="12"/>
        <v>0</v>
      </c>
      <c r="F108" s="29">
        <f t="shared" si="12"/>
        <v>0</v>
      </c>
      <c r="G108" s="29">
        <f t="shared" si="12"/>
        <v>0</v>
      </c>
      <c r="H108" s="29">
        <f t="shared" si="12"/>
        <v>0</v>
      </c>
      <c r="I108" s="29">
        <f t="shared" si="12"/>
        <v>0</v>
      </c>
      <c r="J108" s="29">
        <f t="shared" si="12"/>
        <v>0</v>
      </c>
      <c r="K108" s="29">
        <f t="shared" si="12"/>
        <v>0</v>
      </c>
      <c r="L108" s="29">
        <f t="shared" si="12"/>
        <v>0</v>
      </c>
      <c r="M108" s="29">
        <f t="shared" si="12"/>
        <v>0</v>
      </c>
      <c r="N108" s="29">
        <f t="shared" si="12"/>
        <v>0</v>
      </c>
      <c r="O108" s="29">
        <f t="shared" si="12"/>
        <v>0</v>
      </c>
      <c r="P108" s="29">
        <f>SUM(D108:O108)</f>
        <v>0</v>
      </c>
    </row>
    <row r="109" spans="1:16" x14ac:dyDescent="0.25">
      <c r="B109" s="5"/>
      <c r="C109" s="5"/>
    </row>
  </sheetData>
  <sheetProtection algorithmName="SHA-512" hashValue="yu3i0dUFvs78vOA5BaSdfAh9BJJJeBTWc8n0/CrhIBkIqwQVDcihwNMTfmm9yLNkZwaSXon46I3kAE4Dl6oyyg==" saltValue="THDptmtWGdjEEU49BTMlHw==" spinCount="100000" sheet="1" objects="1" scenarios="1" selectLockedCells="1"/>
  <mergeCells count="12">
    <mergeCell ref="A3:P3"/>
    <mergeCell ref="A6:P6"/>
    <mergeCell ref="A8:P8"/>
    <mergeCell ref="A9:P9"/>
    <mergeCell ref="A105:P105"/>
    <mergeCell ref="A10:P10"/>
    <mergeCell ref="A12:P12"/>
    <mergeCell ref="A13:P13"/>
    <mergeCell ref="A14:P14"/>
    <mergeCell ref="A47:P47"/>
    <mergeCell ref="A96:P96"/>
    <mergeCell ref="A11:P11"/>
  </mergeCells>
  <pageMargins left="0.1" right="0.1" top="0.1" bottom="0.1" header="0.1" footer="0.1"/>
  <pageSetup scale="47" fitToHeight="2"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'Chart of Accounts'!$B$31:$B$34</xm:f>
          </x14:formula1>
          <xm:sqref>B100:B104</xm:sqref>
        </x14:dataValidation>
        <x14:dataValidation type="list" allowBlank="1" showInputMessage="1" showErrorMessage="1" xr:uid="{00000000-0002-0000-0100-000001000000}">
          <x14:formula1>
            <xm:f>'Chart of Accounts'!$B$44:$B$75</xm:f>
          </x14:formula1>
          <xm:sqref>B51:B95</xm:sqref>
        </x14:dataValidation>
        <x14:dataValidation type="list" allowBlank="1" showInputMessage="1" showErrorMessage="1" xr:uid="{00000000-0002-0000-0100-000002000000}">
          <x14:formula1>
            <xm:f>'Chart of Accounts'!$B$37:$B$41</xm:f>
          </x14:formula1>
          <xm:sqref>B17:B46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600"/>
    <pageSetUpPr fitToPage="1"/>
  </sheetPr>
  <dimension ref="A1:F37"/>
  <sheetViews>
    <sheetView workbookViewId="0">
      <selection activeCell="D22" sqref="D22"/>
    </sheetView>
  </sheetViews>
  <sheetFormatPr defaultRowHeight="12.75" x14ac:dyDescent="0.2"/>
  <cols>
    <col min="1" max="1" width="7.85546875" style="3" customWidth="1"/>
    <col min="2" max="2" width="14.85546875" style="3" bestFit="1" customWidth="1"/>
    <col min="3" max="4" width="50.7109375" style="3" customWidth="1"/>
    <col min="5" max="5" width="13.42578125" style="3" bestFit="1" customWidth="1"/>
    <col min="6" max="6" width="18.7109375" style="3" customWidth="1"/>
    <col min="7" max="16384" width="9.140625" style="3"/>
  </cols>
  <sheetData>
    <row r="1" spans="1:6" x14ac:dyDescent="0.2">
      <c r="A1" s="15"/>
      <c r="B1" s="15"/>
      <c r="C1" s="15"/>
      <c r="D1" s="15"/>
      <c r="E1" s="15"/>
      <c r="F1" s="15"/>
    </row>
    <row r="2" spans="1:6" x14ac:dyDescent="0.2">
      <c r="A2" s="15"/>
      <c r="B2" s="15"/>
      <c r="C2" s="15"/>
      <c r="D2" s="15"/>
      <c r="E2" s="15"/>
      <c r="F2" s="15"/>
    </row>
    <row r="3" spans="1:6" x14ac:dyDescent="0.2">
      <c r="A3" s="15"/>
      <c r="B3" s="15"/>
      <c r="C3" s="15"/>
      <c r="D3" s="15"/>
      <c r="E3" s="15"/>
      <c r="F3" s="15"/>
    </row>
    <row r="4" spans="1:6" x14ac:dyDescent="0.2">
      <c r="A4" s="15"/>
      <c r="B4" s="15"/>
      <c r="C4" s="15"/>
      <c r="D4" s="15"/>
      <c r="E4" s="15"/>
      <c r="F4" s="15"/>
    </row>
    <row r="5" spans="1:6" x14ac:dyDescent="0.2">
      <c r="A5" s="15"/>
      <c r="B5" s="15"/>
      <c r="C5" s="15"/>
      <c r="D5" s="15"/>
      <c r="E5" s="15"/>
      <c r="F5" s="15"/>
    </row>
    <row r="6" spans="1:6" x14ac:dyDescent="0.2">
      <c r="A6" s="15"/>
      <c r="B6" s="15"/>
      <c r="C6" s="15"/>
      <c r="D6" s="15"/>
      <c r="E6" s="15"/>
      <c r="F6" s="15"/>
    </row>
    <row r="7" spans="1:6" ht="18.75" x14ac:dyDescent="0.3">
      <c r="A7" s="187" t="s">
        <v>190</v>
      </c>
      <c r="B7" s="187"/>
      <c r="C7" s="187"/>
      <c r="D7" s="187"/>
      <c r="E7" s="187"/>
      <c r="F7" s="187"/>
    </row>
    <row r="8" spans="1:6" x14ac:dyDescent="0.2">
      <c r="A8" s="15"/>
      <c r="B8" s="15"/>
      <c r="C8" s="15"/>
      <c r="D8" s="15"/>
      <c r="E8" s="15"/>
      <c r="F8" s="15"/>
    </row>
    <row r="9" spans="1:6" ht="18.75" x14ac:dyDescent="0.3">
      <c r="A9" s="192" t="s">
        <v>304</v>
      </c>
      <c r="B9" s="192"/>
      <c r="C9" s="192"/>
      <c r="D9" s="192"/>
      <c r="E9" s="192"/>
      <c r="F9" s="192"/>
    </row>
    <row r="10" spans="1:6" ht="18.75" x14ac:dyDescent="0.3">
      <c r="A10" s="195" t="s">
        <v>28</v>
      </c>
      <c r="B10" s="195"/>
      <c r="C10" s="195"/>
      <c r="D10" s="195"/>
      <c r="E10" s="195"/>
      <c r="F10" s="195"/>
    </row>
    <row r="11" spans="1:6" s="30" customFormat="1" ht="15.75" x14ac:dyDescent="0.25">
      <c r="A11" s="194" t="s">
        <v>177</v>
      </c>
      <c r="B11" s="194"/>
      <c r="C11" s="194"/>
      <c r="D11" s="194"/>
      <c r="E11" s="194"/>
      <c r="F11" s="194"/>
    </row>
    <row r="12" spans="1:6" s="30" customFormat="1" ht="15.75" x14ac:dyDescent="0.25">
      <c r="A12" s="194" t="s">
        <v>303</v>
      </c>
      <c r="B12" s="194"/>
      <c r="C12" s="194"/>
      <c r="D12" s="194"/>
      <c r="E12" s="194"/>
      <c r="F12" s="194"/>
    </row>
    <row r="13" spans="1:6" s="30" customFormat="1" ht="15.75" x14ac:dyDescent="0.25">
      <c r="A13" s="194" t="s">
        <v>178</v>
      </c>
      <c r="B13" s="194"/>
      <c r="C13" s="194"/>
      <c r="D13" s="194"/>
      <c r="E13" s="194"/>
      <c r="F13" s="194"/>
    </row>
    <row r="14" spans="1:6" s="30" customFormat="1" ht="15.75" x14ac:dyDescent="0.25">
      <c r="A14" s="194" t="s">
        <v>179</v>
      </c>
      <c r="B14" s="194"/>
      <c r="C14" s="194"/>
      <c r="D14" s="194"/>
      <c r="E14" s="194"/>
      <c r="F14" s="194"/>
    </row>
    <row r="15" spans="1:6" s="30" customFormat="1" ht="15.75" x14ac:dyDescent="0.25">
      <c r="A15" s="194" t="s">
        <v>180</v>
      </c>
      <c r="B15" s="194"/>
      <c r="C15" s="194"/>
      <c r="D15" s="194"/>
      <c r="E15" s="194"/>
      <c r="F15" s="194"/>
    </row>
    <row r="16" spans="1:6" s="30" customFormat="1" ht="15.75" x14ac:dyDescent="0.25">
      <c r="A16" s="194" t="s">
        <v>181</v>
      </c>
      <c r="B16" s="194"/>
      <c r="C16" s="194"/>
      <c r="D16" s="194"/>
      <c r="E16" s="194"/>
      <c r="F16" s="194"/>
    </row>
    <row r="17" spans="1:6" s="30" customFormat="1" ht="15.75" x14ac:dyDescent="0.25">
      <c r="A17" s="33"/>
      <c r="B17" s="33"/>
      <c r="C17" s="33"/>
      <c r="D17" s="33"/>
      <c r="E17" s="33"/>
      <c r="F17" s="33"/>
    </row>
    <row r="18" spans="1:6" ht="15" x14ac:dyDescent="0.25">
      <c r="A18" s="34" t="s">
        <v>29</v>
      </c>
      <c r="B18" s="34" t="s">
        <v>30</v>
      </c>
      <c r="C18" s="34" t="s">
        <v>31</v>
      </c>
      <c r="D18" s="34" t="s">
        <v>32</v>
      </c>
      <c r="E18" s="34" t="s">
        <v>33</v>
      </c>
      <c r="F18" s="34" t="s">
        <v>34</v>
      </c>
    </row>
    <row r="19" spans="1:6" ht="15" x14ac:dyDescent="0.25">
      <c r="A19" s="161">
        <v>1</v>
      </c>
      <c r="B19" s="162"/>
      <c r="C19" s="31"/>
      <c r="D19" s="31"/>
      <c r="E19" s="31"/>
      <c r="F19" s="31"/>
    </row>
    <row r="20" spans="1:6" ht="15" x14ac:dyDescent="0.25">
      <c r="A20" s="34">
        <f t="shared" ref="A20:A28" si="0">A19+1</f>
        <v>2</v>
      </c>
      <c r="B20" s="4"/>
      <c r="C20" s="4"/>
      <c r="D20" s="4"/>
      <c r="E20" s="4"/>
      <c r="F20" s="4"/>
    </row>
    <row r="21" spans="1:6" ht="15" x14ac:dyDescent="0.25">
      <c r="A21" s="161">
        <f t="shared" si="0"/>
        <v>3</v>
      </c>
      <c r="B21" s="31"/>
      <c r="C21" s="31"/>
      <c r="D21" s="31"/>
      <c r="E21" s="31"/>
      <c r="F21" s="31"/>
    </row>
    <row r="22" spans="1:6" ht="15" x14ac:dyDescent="0.25">
      <c r="A22" s="34">
        <f t="shared" si="0"/>
        <v>4</v>
      </c>
      <c r="B22" s="4"/>
      <c r="C22" s="4"/>
      <c r="D22" s="4"/>
      <c r="E22" s="4"/>
      <c r="F22" s="4"/>
    </row>
    <row r="23" spans="1:6" ht="15" x14ac:dyDescent="0.25">
      <c r="A23" s="161">
        <f t="shared" si="0"/>
        <v>5</v>
      </c>
      <c r="B23" s="31"/>
      <c r="C23" s="31"/>
      <c r="D23" s="31"/>
      <c r="E23" s="31"/>
      <c r="F23" s="31"/>
    </row>
    <row r="24" spans="1:6" ht="15" x14ac:dyDescent="0.25">
      <c r="A24" s="34">
        <f t="shared" si="0"/>
        <v>6</v>
      </c>
      <c r="B24" s="4"/>
      <c r="C24" s="4"/>
      <c r="D24" s="4"/>
      <c r="E24" s="4"/>
      <c r="F24" s="4"/>
    </row>
    <row r="25" spans="1:6" ht="15" x14ac:dyDescent="0.25">
      <c r="A25" s="161">
        <f t="shared" si="0"/>
        <v>7</v>
      </c>
      <c r="B25" s="31"/>
      <c r="C25" s="31"/>
      <c r="D25" s="31"/>
      <c r="E25" s="31"/>
      <c r="F25" s="31"/>
    </row>
    <row r="26" spans="1:6" ht="15" x14ac:dyDescent="0.25">
      <c r="A26" s="34">
        <f t="shared" si="0"/>
        <v>8</v>
      </c>
      <c r="B26" s="4"/>
      <c r="C26" s="4"/>
      <c r="D26" s="4"/>
      <c r="E26" s="4"/>
      <c r="F26" s="4"/>
    </row>
    <row r="27" spans="1:6" ht="15" x14ac:dyDescent="0.25">
      <c r="A27" s="161">
        <f t="shared" si="0"/>
        <v>9</v>
      </c>
      <c r="B27" s="31"/>
      <c r="C27" s="31"/>
      <c r="D27" s="31"/>
      <c r="E27" s="31"/>
      <c r="F27" s="31"/>
    </row>
    <row r="28" spans="1:6" ht="15" x14ac:dyDescent="0.25">
      <c r="A28" s="34">
        <f t="shared" si="0"/>
        <v>10</v>
      </c>
      <c r="B28" s="4"/>
      <c r="C28" s="4"/>
      <c r="D28" s="4"/>
      <c r="E28" s="4"/>
      <c r="F28" s="4"/>
    </row>
    <row r="29" spans="1:6" ht="15" x14ac:dyDescent="0.25">
      <c r="A29" s="193" t="s">
        <v>35</v>
      </c>
      <c r="B29" s="193"/>
      <c r="C29" s="193"/>
      <c r="D29" s="193"/>
      <c r="E29" s="193"/>
      <c r="F29" s="193"/>
    </row>
    <row r="32" spans="1:6" ht="15" x14ac:dyDescent="0.25">
      <c r="A32" s="32"/>
      <c r="B32" s="32"/>
      <c r="C32" s="32"/>
      <c r="D32" s="32"/>
      <c r="E32" s="32"/>
      <c r="F32" s="32"/>
    </row>
    <row r="33" spans="1:6" ht="15" x14ac:dyDescent="0.25">
      <c r="A33" s="191"/>
      <c r="B33" s="191"/>
      <c r="C33" s="191"/>
      <c r="D33" s="191"/>
      <c r="E33" s="191"/>
      <c r="F33" s="191"/>
    </row>
    <row r="34" spans="1:6" ht="15" x14ac:dyDescent="0.25">
      <c r="A34" s="32"/>
      <c r="B34" s="32"/>
      <c r="C34" s="32"/>
      <c r="D34" s="32"/>
      <c r="E34" s="32"/>
      <c r="F34" s="32"/>
    </row>
    <row r="35" spans="1:6" ht="15" x14ac:dyDescent="0.25">
      <c r="A35" s="191"/>
      <c r="B35" s="191"/>
      <c r="C35" s="191"/>
      <c r="D35" s="191"/>
      <c r="E35" s="191"/>
      <c r="F35" s="191"/>
    </row>
    <row r="37" spans="1:6" ht="15" x14ac:dyDescent="0.25">
      <c r="A37" s="191"/>
      <c r="B37" s="191"/>
      <c r="C37" s="191"/>
      <c r="D37" s="191"/>
      <c r="E37" s="191"/>
      <c r="F37" s="191"/>
    </row>
  </sheetData>
  <sheetProtection algorithmName="SHA-512" hashValue="AGpOeViUg9XW2yWhrIF76EYkMPccMDTLGiJ1CtK9jUXMMPPvsKQCD8e2f3tuHvXCIKQZ+XtZASOmnW6d6nX0mQ==" saltValue="ImnNVwPikmS1ctShhsAtmw==" spinCount="100000" sheet="1" objects="1" scenarios="1" selectLockedCells="1"/>
  <mergeCells count="13">
    <mergeCell ref="A37:F37"/>
    <mergeCell ref="A7:F7"/>
    <mergeCell ref="A9:F9"/>
    <mergeCell ref="A29:F29"/>
    <mergeCell ref="A12:F12"/>
    <mergeCell ref="A14:F14"/>
    <mergeCell ref="A16:F16"/>
    <mergeCell ref="A11:F11"/>
    <mergeCell ref="A13:F13"/>
    <mergeCell ref="A15:F15"/>
    <mergeCell ref="A10:F10"/>
    <mergeCell ref="A33:F33"/>
    <mergeCell ref="A35:F35"/>
  </mergeCells>
  <pageMargins left="1.25" right="0.25" top="0.25" bottom="0.25" header="0" footer="0"/>
  <pageSetup scale="8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'Chart of Accounts'!$B$14:$B$22</xm:f>
          </x14:formula1>
          <xm:sqref>C19:C28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A5F00"/>
  </sheetPr>
  <dimension ref="A1:F43"/>
  <sheetViews>
    <sheetView topLeftCell="A4" workbookViewId="0">
      <selection activeCell="A16" sqref="A16"/>
    </sheetView>
  </sheetViews>
  <sheetFormatPr defaultRowHeight="12.75" x14ac:dyDescent="0.2"/>
  <cols>
    <col min="1" max="1" width="25.85546875" style="1" bestFit="1" customWidth="1"/>
    <col min="2" max="2" width="27.7109375" style="1" customWidth="1"/>
    <col min="3" max="3" width="14.5703125" style="1" bestFit="1" customWidth="1"/>
    <col min="4" max="4" width="19.85546875" style="1" bestFit="1" customWidth="1"/>
    <col min="5" max="16384" width="9.140625" style="1"/>
  </cols>
  <sheetData>
    <row r="1" spans="1:6" x14ac:dyDescent="0.2">
      <c r="A1" s="15"/>
      <c r="B1" s="15"/>
      <c r="C1" s="15"/>
      <c r="D1" s="15"/>
    </row>
    <row r="2" spans="1:6" x14ac:dyDescent="0.2">
      <c r="A2" s="15"/>
      <c r="B2" s="15"/>
      <c r="C2" s="15"/>
      <c r="D2" s="15"/>
    </row>
    <row r="3" spans="1:6" x14ac:dyDescent="0.2">
      <c r="A3" s="15"/>
      <c r="B3" s="15"/>
      <c r="C3" s="15"/>
      <c r="D3" s="15"/>
    </row>
    <row r="4" spans="1:6" x14ac:dyDescent="0.2">
      <c r="A4" s="15"/>
      <c r="B4" s="15"/>
      <c r="C4" s="15"/>
      <c r="D4" s="15"/>
    </row>
    <row r="5" spans="1:6" x14ac:dyDescent="0.2">
      <c r="A5" s="15"/>
      <c r="B5" s="15"/>
      <c r="C5" s="15"/>
      <c r="D5" s="15"/>
    </row>
    <row r="6" spans="1:6" x14ac:dyDescent="0.2">
      <c r="A6" s="15"/>
      <c r="B6" s="15"/>
      <c r="C6" s="15"/>
      <c r="D6" s="15"/>
    </row>
    <row r="7" spans="1:6" x14ac:dyDescent="0.2">
      <c r="A7" s="15"/>
      <c r="B7" s="15"/>
      <c r="C7" s="15"/>
      <c r="D7" s="15"/>
    </row>
    <row r="8" spans="1:6" ht="18.75" x14ac:dyDescent="0.3">
      <c r="A8" s="187" t="s">
        <v>190</v>
      </c>
      <c r="B8" s="187"/>
      <c r="C8" s="187"/>
      <c r="D8" s="187"/>
    </row>
    <row r="9" spans="1:6" ht="18.75" x14ac:dyDescent="0.3">
      <c r="A9" s="18"/>
      <c r="B9" s="18"/>
      <c r="C9" s="18"/>
      <c r="D9" s="18"/>
    </row>
    <row r="10" spans="1:6" ht="18.75" x14ac:dyDescent="0.3">
      <c r="A10" s="192" t="s">
        <v>36</v>
      </c>
      <c r="B10" s="192"/>
      <c r="C10" s="192"/>
      <c r="D10" s="192"/>
    </row>
    <row r="11" spans="1:6" ht="18.75" x14ac:dyDescent="0.3">
      <c r="A11" s="195" t="s">
        <v>28</v>
      </c>
      <c r="B11" s="195"/>
      <c r="C11" s="195"/>
      <c r="D11" s="195"/>
      <c r="E11" s="2"/>
      <c r="F11" s="2"/>
    </row>
    <row r="12" spans="1:6" ht="15" x14ac:dyDescent="0.25">
      <c r="A12" s="194" t="s">
        <v>207</v>
      </c>
      <c r="B12" s="194"/>
      <c r="C12" s="194"/>
      <c r="D12" s="194"/>
    </row>
    <row r="13" spans="1:6" ht="15" x14ac:dyDescent="0.25">
      <c r="A13" s="194" t="s">
        <v>182</v>
      </c>
      <c r="B13" s="194"/>
      <c r="C13" s="194"/>
      <c r="D13" s="194"/>
    </row>
    <row r="14" spans="1:6" ht="15" x14ac:dyDescent="0.25">
      <c r="A14" s="194" t="s">
        <v>183</v>
      </c>
      <c r="B14" s="194"/>
      <c r="C14" s="194"/>
      <c r="D14" s="194"/>
    </row>
    <row r="15" spans="1:6" ht="15" x14ac:dyDescent="0.25">
      <c r="A15" s="194" t="s">
        <v>296</v>
      </c>
      <c r="B15" s="194"/>
      <c r="C15" s="194"/>
      <c r="D15" s="194"/>
    </row>
    <row r="16" spans="1:6" ht="18.75" x14ac:dyDescent="0.3">
      <c r="A16" s="36"/>
      <c r="B16" s="36"/>
      <c r="C16" s="36"/>
      <c r="D16" s="36"/>
    </row>
    <row r="17" spans="1:4" ht="18.75" x14ac:dyDescent="0.3">
      <c r="A17" s="43" t="s">
        <v>290</v>
      </c>
      <c r="B17" s="167"/>
      <c r="C17" s="36"/>
      <c r="D17" s="36"/>
    </row>
    <row r="18" spans="1:4" ht="18.75" x14ac:dyDescent="0.3">
      <c r="A18" s="43" t="s">
        <v>289</v>
      </c>
      <c r="B18" s="156"/>
      <c r="C18" s="36"/>
      <c r="D18" s="36"/>
    </row>
    <row r="19" spans="1:4" x14ac:dyDescent="0.2">
      <c r="A19" s="196" t="s">
        <v>291</v>
      </c>
      <c r="B19" s="196"/>
      <c r="C19" s="196"/>
      <c r="D19" s="196"/>
    </row>
    <row r="20" spans="1:4" x14ac:dyDescent="0.2">
      <c r="A20" s="196" t="s">
        <v>292</v>
      </c>
      <c r="B20" s="196"/>
      <c r="C20" s="196"/>
      <c r="D20" s="196"/>
    </row>
    <row r="21" spans="1:4" ht="18.75" x14ac:dyDescent="0.3">
      <c r="A21" s="36"/>
      <c r="B21" s="36"/>
      <c r="C21" s="36"/>
      <c r="D21" s="36"/>
    </row>
    <row r="22" spans="1:4" x14ac:dyDescent="0.2">
      <c r="A22" s="43" t="s">
        <v>37</v>
      </c>
      <c r="B22" s="154"/>
      <c r="C22" s="168"/>
      <c r="D22" s="38"/>
    </row>
    <row r="23" spans="1:4" x14ac:dyDescent="0.2">
      <c r="A23" s="43" t="s">
        <v>38</v>
      </c>
      <c r="B23" s="155"/>
      <c r="C23" s="168"/>
      <c r="D23" s="38"/>
    </row>
    <row r="24" spans="1:4" ht="15" x14ac:dyDescent="0.25">
      <c r="A24" s="43"/>
      <c r="B24" s="34" t="s">
        <v>39</v>
      </c>
      <c r="C24" s="160" t="e">
        <f>B22/B23</f>
        <v>#DIV/0!</v>
      </c>
      <c r="D24" s="4"/>
    </row>
    <row r="25" spans="1:4" ht="15" x14ac:dyDescent="0.25">
      <c r="A25" s="15"/>
      <c r="B25" s="39"/>
      <c r="C25" s="39"/>
      <c r="D25" s="39"/>
    </row>
    <row r="26" spans="1:4" x14ac:dyDescent="0.2">
      <c r="A26" s="16"/>
      <c r="B26" s="3"/>
      <c r="C26" s="40"/>
      <c r="D26" s="40"/>
    </row>
    <row r="27" spans="1:4" ht="15.75" x14ac:dyDescent="0.25">
      <c r="A27" s="44" t="s">
        <v>40</v>
      </c>
      <c r="B27" s="41"/>
      <c r="C27" s="44" t="s">
        <v>41</v>
      </c>
      <c r="D27" s="44" t="s">
        <v>42</v>
      </c>
    </row>
    <row r="28" spans="1:4" ht="15" x14ac:dyDescent="0.25">
      <c r="A28" s="42"/>
      <c r="B28" s="45" t="s">
        <v>43</v>
      </c>
      <c r="C28" s="156"/>
      <c r="D28" s="157" t="e">
        <f t="shared" ref="D28:D38" si="0">C28*$C$24</f>
        <v>#DIV/0!</v>
      </c>
    </row>
    <row r="29" spans="1:4" x14ac:dyDescent="0.2">
      <c r="A29" s="4"/>
      <c r="B29" s="45" t="s">
        <v>44</v>
      </c>
      <c r="C29" s="158"/>
      <c r="D29" s="179" t="e">
        <f>C29*$C$24</f>
        <v>#DIV/0!</v>
      </c>
    </row>
    <row r="30" spans="1:4" x14ac:dyDescent="0.2">
      <c r="A30" s="4"/>
      <c r="B30" s="45" t="s">
        <v>153</v>
      </c>
      <c r="C30" s="158"/>
      <c r="D30" s="157" t="e">
        <f t="shared" si="0"/>
        <v>#DIV/0!</v>
      </c>
    </row>
    <row r="31" spans="1:4" ht="15" x14ac:dyDescent="0.25">
      <c r="A31" s="39"/>
      <c r="B31" s="45" t="s">
        <v>45</v>
      </c>
      <c r="C31" s="158"/>
      <c r="D31" s="157" t="e">
        <f t="shared" si="0"/>
        <v>#DIV/0!</v>
      </c>
    </row>
    <row r="32" spans="1:4" x14ac:dyDescent="0.2">
      <c r="A32" s="37"/>
      <c r="B32" s="45" t="s">
        <v>46</v>
      </c>
      <c r="C32" s="158"/>
      <c r="D32" s="157" t="e">
        <f t="shared" si="0"/>
        <v>#DIV/0!</v>
      </c>
    </row>
    <row r="33" spans="1:4" x14ac:dyDescent="0.2">
      <c r="A33" s="37"/>
      <c r="B33" s="45" t="s">
        <v>293</v>
      </c>
      <c r="C33" s="158"/>
      <c r="D33" s="157" t="e">
        <f t="shared" si="0"/>
        <v>#DIV/0!</v>
      </c>
    </row>
    <row r="34" spans="1:4" x14ac:dyDescent="0.2">
      <c r="A34" s="37"/>
      <c r="B34" s="45" t="s">
        <v>294</v>
      </c>
      <c r="C34" s="158"/>
      <c r="D34" s="157" t="e">
        <f t="shared" si="0"/>
        <v>#DIV/0!</v>
      </c>
    </row>
    <row r="35" spans="1:4" x14ac:dyDescent="0.2">
      <c r="A35" s="37"/>
      <c r="B35" s="45" t="s">
        <v>47</v>
      </c>
      <c r="C35" s="158"/>
      <c r="D35" s="157" t="e">
        <f t="shared" si="0"/>
        <v>#DIV/0!</v>
      </c>
    </row>
    <row r="36" spans="1:4" x14ac:dyDescent="0.2">
      <c r="A36" s="37"/>
      <c r="B36" s="45" t="s">
        <v>48</v>
      </c>
      <c r="C36" s="158"/>
      <c r="D36" s="157" t="e">
        <f t="shared" si="0"/>
        <v>#DIV/0!</v>
      </c>
    </row>
    <row r="37" spans="1:4" x14ac:dyDescent="0.2">
      <c r="A37" s="37"/>
      <c r="B37" s="45" t="s">
        <v>49</v>
      </c>
      <c r="C37" s="158"/>
      <c r="D37" s="157" t="e">
        <f t="shared" si="0"/>
        <v>#DIV/0!</v>
      </c>
    </row>
    <row r="38" spans="1:4" x14ac:dyDescent="0.2">
      <c r="A38" s="37"/>
      <c r="B38" s="45" t="s">
        <v>295</v>
      </c>
      <c r="C38" s="158"/>
      <c r="D38" s="157" t="e">
        <f t="shared" si="0"/>
        <v>#DIV/0!</v>
      </c>
    </row>
    <row r="39" spans="1:4" x14ac:dyDescent="0.2">
      <c r="A39" s="37"/>
      <c r="B39" s="45" t="s">
        <v>276</v>
      </c>
      <c r="C39" s="158"/>
      <c r="D39" s="157" t="e">
        <f>C39*$C$24</f>
        <v>#DIV/0!</v>
      </c>
    </row>
    <row r="40" spans="1:4" ht="15" x14ac:dyDescent="0.25">
      <c r="A40" s="37"/>
      <c r="B40" s="46" t="s">
        <v>50</v>
      </c>
      <c r="C40" s="159">
        <f>SUM(C28:C39)</f>
        <v>0</v>
      </c>
      <c r="D40" s="29" t="e">
        <f>SUM(D28:D39)</f>
        <v>#DIV/0!</v>
      </c>
    </row>
    <row r="41" spans="1:4" s="173" customFormat="1" ht="15" x14ac:dyDescent="0.25">
      <c r="A41" s="169"/>
      <c r="B41" s="170"/>
      <c r="C41" s="171"/>
      <c r="D41" s="172"/>
    </row>
    <row r="42" spans="1:4" x14ac:dyDescent="0.2">
      <c r="A42" s="196" t="s">
        <v>287</v>
      </c>
      <c r="B42" s="196"/>
      <c r="C42" s="196"/>
      <c r="D42" s="196"/>
    </row>
    <row r="43" spans="1:4" x14ac:dyDescent="0.2">
      <c r="A43" s="196" t="s">
        <v>288</v>
      </c>
      <c r="B43" s="196"/>
      <c r="C43" s="196"/>
      <c r="D43" s="196"/>
    </row>
  </sheetData>
  <sheetProtection algorithmName="SHA-512" hashValue="R9fEZmx4/N8LVgEOU+97IloxFstslzDrRtQZ7Ne0KlJG8ylzrbNWfzn2uxbBA7iV/8EGgEyBxUhDK3wda4CD8Q==" saltValue="/vUecV++tERCqf7Y6a9nxw==" spinCount="100000" sheet="1" objects="1" scenarios="1" selectLockedCells="1"/>
  <mergeCells count="11">
    <mergeCell ref="A42:D42"/>
    <mergeCell ref="A43:D43"/>
    <mergeCell ref="A19:D19"/>
    <mergeCell ref="A20:D20"/>
    <mergeCell ref="A14:D14"/>
    <mergeCell ref="A15:D15"/>
    <mergeCell ref="A13:D13"/>
    <mergeCell ref="A8:D8"/>
    <mergeCell ref="A10:D10"/>
    <mergeCell ref="A11:D11"/>
    <mergeCell ref="A12:D12"/>
  </mergeCells>
  <pageMargins left="0.95"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A1:I45"/>
  <sheetViews>
    <sheetView workbookViewId="0">
      <selection activeCell="E9" sqref="E9"/>
    </sheetView>
  </sheetViews>
  <sheetFormatPr defaultRowHeight="12.75" x14ac:dyDescent="0.2"/>
  <cols>
    <col min="1" max="1" width="10.140625" style="3" bestFit="1" customWidth="1"/>
    <col min="2" max="2" width="70.28515625" style="3" bestFit="1" customWidth="1"/>
    <col min="3" max="4" width="9.28515625" style="3" customWidth="1"/>
    <col min="5" max="16384" width="9.140625" style="3"/>
  </cols>
  <sheetData>
    <row r="1" spans="1:4" x14ac:dyDescent="0.2">
      <c r="A1" s="15"/>
      <c r="B1" s="15"/>
      <c r="C1" s="15"/>
      <c r="D1" s="15"/>
    </row>
    <row r="2" spans="1:4" x14ac:dyDescent="0.2">
      <c r="A2" s="15"/>
      <c r="B2" s="15"/>
      <c r="C2" s="15"/>
      <c r="D2" s="15"/>
    </row>
    <row r="3" spans="1:4" x14ac:dyDescent="0.2">
      <c r="A3" s="15"/>
      <c r="B3" s="15"/>
      <c r="C3" s="15"/>
      <c r="D3" s="15"/>
    </row>
    <row r="4" spans="1:4" x14ac:dyDescent="0.2">
      <c r="A4" s="15"/>
      <c r="B4" s="15"/>
      <c r="C4" s="15"/>
      <c r="D4" s="15"/>
    </row>
    <row r="5" spans="1:4" x14ac:dyDescent="0.2">
      <c r="A5" s="15"/>
      <c r="B5" s="15"/>
      <c r="C5" s="15"/>
      <c r="D5" s="15"/>
    </row>
    <row r="6" spans="1:4" x14ac:dyDescent="0.2">
      <c r="A6" s="15"/>
      <c r="B6" s="15"/>
      <c r="C6" s="15"/>
      <c r="D6" s="15"/>
    </row>
    <row r="7" spans="1:4" x14ac:dyDescent="0.2">
      <c r="A7" s="15"/>
      <c r="B7" s="15"/>
      <c r="C7" s="15"/>
      <c r="D7" s="15"/>
    </row>
    <row r="8" spans="1:4" ht="18.75" x14ac:dyDescent="0.3">
      <c r="A8" s="187" t="s">
        <v>190</v>
      </c>
      <c r="B8" s="187"/>
      <c r="C8" s="187"/>
      <c r="D8" s="187"/>
    </row>
    <row r="9" spans="1:4" x14ac:dyDescent="0.2">
      <c r="A9" s="15"/>
      <c r="B9" s="15"/>
      <c r="C9" s="15"/>
      <c r="D9" s="15"/>
    </row>
    <row r="10" spans="1:4" ht="18.75" x14ac:dyDescent="0.3">
      <c r="A10" s="192" t="s">
        <v>51</v>
      </c>
      <c r="B10" s="192"/>
      <c r="C10" s="192"/>
      <c r="D10" s="192"/>
    </row>
    <row r="11" spans="1:4" ht="18.75" x14ac:dyDescent="0.3">
      <c r="A11" s="195" t="s">
        <v>28</v>
      </c>
      <c r="B11" s="195"/>
      <c r="C11" s="195"/>
      <c r="D11" s="195"/>
    </row>
    <row r="12" spans="1:4" ht="15" x14ac:dyDescent="0.25">
      <c r="A12" s="194" t="s">
        <v>184</v>
      </c>
      <c r="B12" s="194"/>
      <c r="C12" s="194"/>
      <c r="D12" s="194"/>
    </row>
    <row r="13" spans="1:4" ht="15" x14ac:dyDescent="0.25">
      <c r="A13" s="194" t="s">
        <v>185</v>
      </c>
      <c r="B13" s="194"/>
      <c r="C13" s="194"/>
      <c r="D13" s="194"/>
    </row>
    <row r="14" spans="1:4" ht="15" x14ac:dyDescent="0.25">
      <c r="A14" s="194" t="s">
        <v>298</v>
      </c>
      <c r="B14" s="194"/>
      <c r="C14" s="194"/>
      <c r="D14" s="194"/>
    </row>
    <row r="15" spans="1:4" ht="15" x14ac:dyDescent="0.25">
      <c r="A15" s="150" t="s">
        <v>299</v>
      </c>
      <c r="B15" s="150"/>
      <c r="C15" s="150"/>
      <c r="D15" s="150"/>
    </row>
    <row r="16" spans="1:4" ht="18.75" x14ac:dyDescent="0.3">
      <c r="A16" s="47"/>
      <c r="B16" s="47"/>
      <c r="C16" s="47"/>
      <c r="D16" s="47"/>
    </row>
    <row r="17" spans="1:9" ht="15" x14ac:dyDescent="0.25">
      <c r="A17" s="17" t="s">
        <v>52</v>
      </c>
      <c r="B17" s="15"/>
      <c r="C17" s="15"/>
      <c r="D17" s="15"/>
      <c r="F17" s="152"/>
      <c r="G17" s="152"/>
      <c r="H17" s="152"/>
      <c r="I17" s="152"/>
    </row>
    <row r="18" spans="1:9" x14ac:dyDescent="0.2">
      <c r="A18" s="15"/>
      <c r="B18" s="43" t="s">
        <v>53</v>
      </c>
      <c r="C18" s="198"/>
      <c r="D18" s="198"/>
      <c r="F18" s="152"/>
      <c r="G18" s="152"/>
      <c r="H18" s="152"/>
      <c r="I18" s="152"/>
    </row>
    <row r="19" spans="1:9" x14ac:dyDescent="0.2">
      <c r="A19" s="15"/>
      <c r="B19" s="43" t="s">
        <v>54</v>
      </c>
      <c r="C19" s="197"/>
      <c r="D19" s="197"/>
    </row>
    <row r="20" spans="1:9" x14ac:dyDescent="0.2">
      <c r="A20" s="15"/>
      <c r="B20" s="43" t="s">
        <v>55</v>
      </c>
      <c r="C20" s="197"/>
      <c r="D20" s="197"/>
    </row>
    <row r="21" spans="1:9" x14ac:dyDescent="0.2">
      <c r="A21" s="15"/>
      <c r="B21" s="15" t="s">
        <v>56</v>
      </c>
    </row>
    <row r="22" spans="1:9" x14ac:dyDescent="0.2">
      <c r="A22" s="15"/>
      <c r="B22" s="15" t="s">
        <v>57</v>
      </c>
    </row>
    <row r="23" spans="1:9" x14ac:dyDescent="0.2">
      <c r="A23" s="15"/>
      <c r="B23" s="15" t="s">
        <v>59</v>
      </c>
      <c r="E23" s="15"/>
    </row>
    <row r="24" spans="1:9" x14ac:dyDescent="0.2">
      <c r="A24" s="15"/>
      <c r="B24" s="15" t="s">
        <v>60</v>
      </c>
    </row>
    <row r="25" spans="1:9" x14ac:dyDescent="0.2">
      <c r="A25" s="15"/>
      <c r="B25" s="15" t="s">
        <v>58</v>
      </c>
    </row>
    <row r="26" spans="1:9" x14ac:dyDescent="0.2">
      <c r="A26" s="15"/>
      <c r="B26" s="15" t="s">
        <v>61</v>
      </c>
    </row>
    <row r="27" spans="1:9" ht="15" x14ac:dyDescent="0.25">
      <c r="A27" s="15"/>
      <c r="B27" s="25" t="s">
        <v>175</v>
      </c>
      <c r="C27" s="75"/>
    </row>
    <row r="28" spans="1:9" ht="15" x14ac:dyDescent="0.25">
      <c r="A28" s="15"/>
      <c r="B28" s="25" t="s">
        <v>176</v>
      </c>
      <c r="C28" s="74"/>
    </row>
    <row r="29" spans="1:9" ht="15" x14ac:dyDescent="0.25">
      <c r="A29" s="15"/>
      <c r="B29" s="28" t="s">
        <v>62</v>
      </c>
      <c r="C29" s="74"/>
    </row>
    <row r="30" spans="1:9" ht="15" x14ac:dyDescent="0.25">
      <c r="A30" s="15"/>
      <c r="B30" s="28" t="s">
        <v>63</v>
      </c>
      <c r="C30" s="74"/>
    </row>
    <row r="31" spans="1:9" x14ac:dyDescent="0.2">
      <c r="A31" s="15"/>
      <c r="B31" s="15"/>
    </row>
    <row r="32" spans="1:9" ht="15" x14ac:dyDescent="0.25">
      <c r="A32" s="48" t="s">
        <v>64</v>
      </c>
      <c r="B32" s="15"/>
    </row>
    <row r="33" spans="1:4" x14ac:dyDescent="0.2">
      <c r="A33" s="37"/>
      <c r="B33" s="43" t="s">
        <v>53</v>
      </c>
      <c r="C33" s="198"/>
      <c r="D33" s="198"/>
    </row>
    <row r="34" spans="1:4" x14ac:dyDescent="0.2">
      <c r="A34" s="37"/>
      <c r="B34" s="43" t="s">
        <v>54</v>
      </c>
      <c r="C34" s="197"/>
      <c r="D34" s="197"/>
    </row>
    <row r="35" spans="1:4" x14ac:dyDescent="0.2">
      <c r="A35" s="37"/>
      <c r="B35" s="43" t="s">
        <v>55</v>
      </c>
      <c r="C35" s="197"/>
      <c r="D35" s="197"/>
    </row>
    <row r="36" spans="1:4" x14ac:dyDescent="0.2">
      <c r="A36" s="37"/>
      <c r="B36" s="15" t="s">
        <v>56</v>
      </c>
    </row>
    <row r="37" spans="1:4" x14ac:dyDescent="0.2">
      <c r="B37" s="15" t="s">
        <v>57</v>
      </c>
    </row>
    <row r="38" spans="1:4" x14ac:dyDescent="0.2">
      <c r="B38" s="15" t="s">
        <v>59</v>
      </c>
    </row>
    <row r="39" spans="1:4" x14ac:dyDescent="0.2">
      <c r="B39" s="15" t="s">
        <v>60</v>
      </c>
    </row>
    <row r="40" spans="1:4" x14ac:dyDescent="0.2">
      <c r="B40" s="15" t="s">
        <v>297</v>
      </c>
    </row>
    <row r="41" spans="1:4" x14ac:dyDescent="0.2">
      <c r="B41" s="15" t="s">
        <v>61</v>
      </c>
    </row>
    <row r="42" spans="1:4" ht="15" x14ac:dyDescent="0.25">
      <c r="B42" s="25" t="s">
        <v>175</v>
      </c>
      <c r="C42" s="75"/>
    </row>
    <row r="43" spans="1:4" ht="15" x14ac:dyDescent="0.25">
      <c r="B43" s="25" t="s">
        <v>176</v>
      </c>
      <c r="C43" s="74"/>
    </row>
    <row r="44" spans="1:4" ht="15" x14ac:dyDescent="0.25">
      <c r="B44" s="28" t="s">
        <v>62</v>
      </c>
      <c r="C44" s="74"/>
    </row>
    <row r="45" spans="1:4" ht="15" x14ac:dyDescent="0.25">
      <c r="B45" s="28" t="s">
        <v>63</v>
      </c>
      <c r="C45" s="74"/>
    </row>
  </sheetData>
  <sheetProtection algorithmName="SHA-512" hashValue="2oJARMHcmB0xqLIrgeRs3D0OVoILAj8xfJFJ9rt3LcqqlvmcJ/W2R9m4OhUg6fsY9U+05Ry+D6+d9hefVezJBg==" saltValue="UGvnlGFc4KdvNAWryKWETQ==" spinCount="100000" sheet="1" objects="1" scenarios="1" selectLockedCells="1"/>
  <mergeCells count="12">
    <mergeCell ref="A8:D8"/>
    <mergeCell ref="A10:D10"/>
    <mergeCell ref="C18:D18"/>
    <mergeCell ref="C19:D19"/>
    <mergeCell ref="C33:D33"/>
    <mergeCell ref="C34:D34"/>
    <mergeCell ref="C35:D35"/>
    <mergeCell ref="A11:D11"/>
    <mergeCell ref="A12:D12"/>
    <mergeCell ref="A13:D13"/>
    <mergeCell ref="A14:D14"/>
    <mergeCell ref="C20:D20"/>
  </mergeCells>
  <pageMargins left="0.7" right="0.7" top="0.75" bottom="0.75" header="0.3" footer="0.3"/>
  <pageSetup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2</xdr:col>
                    <xdr:colOff>9525</xdr:colOff>
                    <xdr:row>20</xdr:row>
                    <xdr:rowOff>0</xdr:rowOff>
                  </from>
                  <to>
                    <xdr:col>3</xdr:col>
                    <xdr:colOff>57150</xdr:colOff>
                    <xdr:row>21</xdr:row>
                    <xdr:rowOff>28575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xdr:col>
                    <xdr:colOff>9525</xdr:colOff>
                    <xdr:row>21</xdr:row>
                    <xdr:rowOff>0</xdr:rowOff>
                  </from>
                  <to>
                    <xdr:col>3</xdr:col>
                    <xdr:colOff>95250</xdr:colOff>
                    <xdr:row>22</xdr:row>
                    <xdr:rowOff>76200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xdr:col>
                    <xdr:colOff>9525</xdr:colOff>
                    <xdr:row>22</xdr:row>
                    <xdr:rowOff>0</xdr:rowOff>
                  </from>
                  <to>
                    <xdr:col>3</xdr:col>
                    <xdr:colOff>95250</xdr:colOff>
                    <xdr:row>23</xdr:row>
                    <xdr:rowOff>76200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xdr:col>
                    <xdr:colOff>9525</xdr:colOff>
                    <xdr:row>23</xdr:row>
                    <xdr:rowOff>0</xdr:rowOff>
                  </from>
                  <to>
                    <xdr:col>3</xdr:col>
                    <xdr:colOff>95250</xdr:colOff>
                    <xdr:row>24</xdr:row>
                    <xdr:rowOff>76200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2</xdr:col>
                    <xdr:colOff>9525</xdr:colOff>
                    <xdr:row>24</xdr:row>
                    <xdr:rowOff>0</xdr:rowOff>
                  </from>
                  <to>
                    <xdr:col>3</xdr:col>
                    <xdr:colOff>95250</xdr:colOff>
                    <xdr:row>25</xdr:row>
                    <xdr:rowOff>76200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xdr:col>
                    <xdr:colOff>9525</xdr:colOff>
                    <xdr:row>25</xdr:row>
                    <xdr:rowOff>0</xdr:rowOff>
                  </from>
                  <to>
                    <xdr:col>3</xdr:col>
                    <xdr:colOff>95250</xdr:colOff>
                    <xdr:row>26</xdr:row>
                    <xdr:rowOff>76200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9525</xdr:colOff>
                    <xdr:row>20</xdr:row>
                    <xdr:rowOff>0</xdr:rowOff>
                  </from>
                  <to>
                    <xdr:col>4</xdr:col>
                    <xdr:colOff>95250</xdr:colOff>
                    <xdr:row>21</xdr:row>
                    <xdr:rowOff>76200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2</xdr:col>
                    <xdr:colOff>9525</xdr:colOff>
                    <xdr:row>21</xdr:row>
                    <xdr:rowOff>0</xdr:rowOff>
                  </from>
                  <to>
                    <xdr:col>3</xdr:col>
                    <xdr:colOff>95250</xdr:colOff>
                    <xdr:row>22</xdr:row>
                    <xdr:rowOff>76200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3</xdr:col>
                    <xdr:colOff>9525</xdr:colOff>
                    <xdr:row>21</xdr:row>
                    <xdr:rowOff>0</xdr:rowOff>
                  </from>
                  <to>
                    <xdr:col>4</xdr:col>
                    <xdr:colOff>95250</xdr:colOff>
                    <xdr:row>22</xdr:row>
                    <xdr:rowOff>76200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2</xdr:col>
                    <xdr:colOff>9525</xdr:colOff>
                    <xdr:row>22</xdr:row>
                    <xdr:rowOff>0</xdr:rowOff>
                  </from>
                  <to>
                    <xdr:col>3</xdr:col>
                    <xdr:colOff>95250</xdr:colOff>
                    <xdr:row>23</xdr:row>
                    <xdr:rowOff>76200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3</xdr:col>
                    <xdr:colOff>9525</xdr:colOff>
                    <xdr:row>22</xdr:row>
                    <xdr:rowOff>0</xdr:rowOff>
                  </from>
                  <to>
                    <xdr:col>4</xdr:col>
                    <xdr:colOff>95250</xdr:colOff>
                    <xdr:row>23</xdr:row>
                    <xdr:rowOff>76200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2</xdr:col>
                    <xdr:colOff>9525</xdr:colOff>
                    <xdr:row>23</xdr:row>
                    <xdr:rowOff>0</xdr:rowOff>
                  </from>
                  <to>
                    <xdr:col>3</xdr:col>
                    <xdr:colOff>95250</xdr:colOff>
                    <xdr:row>24</xdr:row>
                    <xdr:rowOff>76200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9525</xdr:colOff>
                    <xdr:row>23</xdr:row>
                    <xdr:rowOff>0</xdr:rowOff>
                  </from>
                  <to>
                    <xdr:col>4</xdr:col>
                    <xdr:colOff>95250</xdr:colOff>
                    <xdr:row>24</xdr:row>
                    <xdr:rowOff>76200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2</xdr:col>
                    <xdr:colOff>9525</xdr:colOff>
                    <xdr:row>24</xdr:row>
                    <xdr:rowOff>0</xdr:rowOff>
                  </from>
                  <to>
                    <xdr:col>3</xdr:col>
                    <xdr:colOff>95250</xdr:colOff>
                    <xdr:row>25</xdr:row>
                    <xdr:rowOff>76200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3</xdr:col>
                    <xdr:colOff>9525</xdr:colOff>
                    <xdr:row>24</xdr:row>
                    <xdr:rowOff>0</xdr:rowOff>
                  </from>
                  <to>
                    <xdr:col>4</xdr:col>
                    <xdr:colOff>95250</xdr:colOff>
                    <xdr:row>25</xdr:row>
                    <xdr:rowOff>76200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2</xdr:col>
                    <xdr:colOff>9525</xdr:colOff>
                    <xdr:row>25</xdr:row>
                    <xdr:rowOff>0</xdr:rowOff>
                  </from>
                  <to>
                    <xdr:col>3</xdr:col>
                    <xdr:colOff>95250</xdr:colOff>
                    <xdr:row>26</xdr:row>
                    <xdr:rowOff>76200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3</xdr:col>
                    <xdr:colOff>9525</xdr:colOff>
                    <xdr:row>25</xdr:row>
                    <xdr:rowOff>0</xdr:rowOff>
                  </from>
                  <to>
                    <xdr:col>4</xdr:col>
                    <xdr:colOff>95250</xdr:colOff>
                    <xdr:row>26</xdr:row>
                    <xdr:rowOff>76200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2</xdr:col>
                    <xdr:colOff>9525</xdr:colOff>
                    <xdr:row>35</xdr:row>
                    <xdr:rowOff>0</xdr:rowOff>
                  </from>
                  <to>
                    <xdr:col>3</xdr:col>
                    <xdr:colOff>95250</xdr:colOff>
                    <xdr:row>36</xdr:row>
                    <xdr:rowOff>76200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2</xdr:col>
                    <xdr:colOff>9525</xdr:colOff>
                    <xdr:row>36</xdr:row>
                    <xdr:rowOff>0</xdr:rowOff>
                  </from>
                  <to>
                    <xdr:col>3</xdr:col>
                    <xdr:colOff>95250</xdr:colOff>
                    <xdr:row>37</xdr:row>
                    <xdr:rowOff>76200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2</xdr:col>
                    <xdr:colOff>9525</xdr:colOff>
                    <xdr:row>37</xdr:row>
                    <xdr:rowOff>0</xdr:rowOff>
                  </from>
                  <to>
                    <xdr:col>3</xdr:col>
                    <xdr:colOff>95250</xdr:colOff>
                    <xdr:row>38</xdr:row>
                    <xdr:rowOff>76200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2</xdr:col>
                    <xdr:colOff>9525</xdr:colOff>
                    <xdr:row>38</xdr:row>
                    <xdr:rowOff>0</xdr:rowOff>
                  </from>
                  <to>
                    <xdr:col>3</xdr:col>
                    <xdr:colOff>95250</xdr:colOff>
                    <xdr:row>39</xdr:row>
                    <xdr:rowOff>76200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2</xdr:col>
                    <xdr:colOff>9525</xdr:colOff>
                    <xdr:row>39</xdr:row>
                    <xdr:rowOff>0</xdr:rowOff>
                  </from>
                  <to>
                    <xdr:col>3</xdr:col>
                    <xdr:colOff>95250</xdr:colOff>
                    <xdr:row>40</xdr:row>
                    <xdr:rowOff>76200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2</xdr:col>
                    <xdr:colOff>9525</xdr:colOff>
                    <xdr:row>40</xdr:row>
                    <xdr:rowOff>0</xdr:rowOff>
                  </from>
                  <to>
                    <xdr:col>3</xdr:col>
                    <xdr:colOff>95250</xdr:colOff>
                    <xdr:row>41</xdr:row>
                    <xdr:rowOff>76200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2</xdr:col>
                    <xdr:colOff>9525</xdr:colOff>
                    <xdr:row>40</xdr:row>
                    <xdr:rowOff>0</xdr:rowOff>
                  </from>
                  <to>
                    <xdr:col>3</xdr:col>
                    <xdr:colOff>95250</xdr:colOff>
                    <xdr:row>41</xdr:row>
                    <xdr:rowOff>76200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2</xdr:col>
                    <xdr:colOff>9525</xdr:colOff>
                    <xdr:row>40</xdr:row>
                    <xdr:rowOff>0</xdr:rowOff>
                  </from>
                  <to>
                    <xdr:col>3</xdr:col>
                    <xdr:colOff>95250</xdr:colOff>
                    <xdr:row>41</xdr:row>
                    <xdr:rowOff>76200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3</xdr:col>
                    <xdr:colOff>9525</xdr:colOff>
                    <xdr:row>40</xdr:row>
                    <xdr:rowOff>0</xdr:rowOff>
                  </from>
                  <to>
                    <xdr:col>4</xdr:col>
                    <xdr:colOff>95250</xdr:colOff>
                    <xdr:row>41</xdr:row>
                    <xdr:rowOff>76200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2</xdr:col>
                    <xdr:colOff>9525</xdr:colOff>
                    <xdr:row>39</xdr:row>
                    <xdr:rowOff>0</xdr:rowOff>
                  </from>
                  <to>
                    <xdr:col>3</xdr:col>
                    <xdr:colOff>95250</xdr:colOff>
                    <xdr:row>40</xdr:row>
                    <xdr:rowOff>76200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2</xdr:col>
                    <xdr:colOff>9525</xdr:colOff>
                    <xdr:row>39</xdr:row>
                    <xdr:rowOff>0</xdr:rowOff>
                  </from>
                  <to>
                    <xdr:col>3</xdr:col>
                    <xdr:colOff>95250</xdr:colOff>
                    <xdr:row>40</xdr:row>
                    <xdr:rowOff>76200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3</xdr:col>
                    <xdr:colOff>9525</xdr:colOff>
                    <xdr:row>39</xdr:row>
                    <xdr:rowOff>0</xdr:rowOff>
                  </from>
                  <to>
                    <xdr:col>4</xdr:col>
                    <xdr:colOff>95250</xdr:colOff>
                    <xdr:row>40</xdr:row>
                    <xdr:rowOff>76200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2</xdr:col>
                    <xdr:colOff>9525</xdr:colOff>
                    <xdr:row>38</xdr:row>
                    <xdr:rowOff>0</xdr:rowOff>
                  </from>
                  <to>
                    <xdr:col>3</xdr:col>
                    <xdr:colOff>95250</xdr:colOff>
                    <xdr:row>39</xdr:row>
                    <xdr:rowOff>76200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2</xdr:col>
                    <xdr:colOff>9525</xdr:colOff>
                    <xdr:row>38</xdr:row>
                    <xdr:rowOff>0</xdr:rowOff>
                  </from>
                  <to>
                    <xdr:col>3</xdr:col>
                    <xdr:colOff>95250</xdr:colOff>
                    <xdr:row>39</xdr:row>
                    <xdr:rowOff>76200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3</xdr:col>
                    <xdr:colOff>9525</xdr:colOff>
                    <xdr:row>38</xdr:row>
                    <xdr:rowOff>0</xdr:rowOff>
                  </from>
                  <to>
                    <xdr:col>4</xdr:col>
                    <xdr:colOff>95250</xdr:colOff>
                    <xdr:row>39</xdr:row>
                    <xdr:rowOff>76200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2</xdr:col>
                    <xdr:colOff>9525</xdr:colOff>
                    <xdr:row>37</xdr:row>
                    <xdr:rowOff>0</xdr:rowOff>
                  </from>
                  <to>
                    <xdr:col>3</xdr:col>
                    <xdr:colOff>95250</xdr:colOff>
                    <xdr:row>38</xdr:row>
                    <xdr:rowOff>76200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2</xdr:col>
                    <xdr:colOff>9525</xdr:colOff>
                    <xdr:row>37</xdr:row>
                    <xdr:rowOff>0</xdr:rowOff>
                  </from>
                  <to>
                    <xdr:col>3</xdr:col>
                    <xdr:colOff>95250</xdr:colOff>
                    <xdr:row>38</xdr:row>
                    <xdr:rowOff>76200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3</xdr:col>
                    <xdr:colOff>9525</xdr:colOff>
                    <xdr:row>37</xdr:row>
                    <xdr:rowOff>0</xdr:rowOff>
                  </from>
                  <to>
                    <xdr:col>4</xdr:col>
                    <xdr:colOff>95250</xdr:colOff>
                    <xdr:row>38</xdr:row>
                    <xdr:rowOff>76200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2</xdr:col>
                    <xdr:colOff>9525</xdr:colOff>
                    <xdr:row>36</xdr:row>
                    <xdr:rowOff>0</xdr:rowOff>
                  </from>
                  <to>
                    <xdr:col>3</xdr:col>
                    <xdr:colOff>95250</xdr:colOff>
                    <xdr:row>37</xdr:row>
                    <xdr:rowOff>76200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2</xdr:col>
                    <xdr:colOff>9525</xdr:colOff>
                    <xdr:row>36</xdr:row>
                    <xdr:rowOff>0</xdr:rowOff>
                  </from>
                  <to>
                    <xdr:col>3</xdr:col>
                    <xdr:colOff>95250</xdr:colOff>
                    <xdr:row>37</xdr:row>
                    <xdr:rowOff>76200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3</xdr:col>
                    <xdr:colOff>9525</xdr:colOff>
                    <xdr:row>36</xdr:row>
                    <xdr:rowOff>0</xdr:rowOff>
                  </from>
                  <to>
                    <xdr:col>4</xdr:col>
                    <xdr:colOff>95250</xdr:colOff>
                    <xdr:row>37</xdr:row>
                    <xdr:rowOff>76200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2</xdr:col>
                    <xdr:colOff>9525</xdr:colOff>
                    <xdr:row>35</xdr:row>
                    <xdr:rowOff>0</xdr:rowOff>
                  </from>
                  <to>
                    <xdr:col>3</xdr:col>
                    <xdr:colOff>95250</xdr:colOff>
                    <xdr:row>36</xdr:row>
                    <xdr:rowOff>76200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2</xdr:col>
                    <xdr:colOff>9525</xdr:colOff>
                    <xdr:row>35</xdr:row>
                    <xdr:rowOff>0</xdr:rowOff>
                  </from>
                  <to>
                    <xdr:col>3</xdr:col>
                    <xdr:colOff>95250</xdr:colOff>
                    <xdr:row>36</xdr:row>
                    <xdr:rowOff>76200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3</xdr:col>
                    <xdr:colOff>9525</xdr:colOff>
                    <xdr:row>35</xdr:row>
                    <xdr:rowOff>0</xdr:rowOff>
                  </from>
                  <to>
                    <xdr:col>4</xdr:col>
                    <xdr:colOff>95250</xdr:colOff>
                    <xdr:row>36</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400"/>
    <pageSetUpPr fitToPage="1"/>
  </sheetPr>
  <dimension ref="A1:AA95"/>
  <sheetViews>
    <sheetView topLeftCell="A64" zoomScale="85" zoomScaleNormal="85" workbookViewId="0">
      <selection activeCell="C92" sqref="C89:C92"/>
    </sheetView>
  </sheetViews>
  <sheetFormatPr defaultRowHeight="13.5" x14ac:dyDescent="0.25"/>
  <cols>
    <col min="1" max="1" width="15.140625" bestFit="1" customWidth="1"/>
    <col min="2" max="2" width="9.28515625" customWidth="1"/>
    <col min="3" max="3" width="19.7109375" bestFit="1" customWidth="1"/>
    <col min="4" max="4" width="13.85546875" bestFit="1" customWidth="1"/>
    <col min="5" max="10" width="12.7109375" customWidth="1"/>
    <col min="11" max="11" width="19.42578125" bestFit="1" customWidth="1"/>
    <col min="12" max="12" width="29.140625" bestFit="1" customWidth="1"/>
    <col min="13" max="13" width="5.7109375" customWidth="1"/>
    <col min="14" max="14" width="26.28515625" bestFit="1" customWidth="1"/>
    <col min="15" max="16" width="19.5703125" bestFit="1" customWidth="1"/>
    <col min="17" max="17" width="5.7109375" customWidth="1"/>
    <col min="18" max="19" width="19.5703125" bestFit="1" customWidth="1"/>
    <col min="20" max="20" width="24.7109375" bestFit="1" customWidth="1"/>
    <col min="21" max="21" width="31.42578125" bestFit="1" customWidth="1"/>
    <col min="22" max="22" width="14.140625" bestFit="1" customWidth="1"/>
    <col min="23" max="23" width="26.28515625" bestFit="1" customWidth="1"/>
    <col min="24" max="24" width="15.85546875" bestFit="1" customWidth="1"/>
    <col min="25" max="25" width="10.42578125" bestFit="1" customWidth="1"/>
    <col min="26" max="26" width="15.85546875" bestFit="1" customWidth="1"/>
    <col min="27" max="27" width="10.42578125" bestFit="1" customWidth="1"/>
  </cols>
  <sheetData>
    <row r="1" spans="1:27" ht="18.75" x14ac:dyDescent="0.3">
      <c r="A1" s="199" t="s">
        <v>215</v>
      </c>
      <c r="B1" s="199"/>
      <c r="C1" s="199"/>
      <c r="D1" s="199"/>
    </row>
    <row r="2" spans="1:27" ht="18.75" x14ac:dyDescent="0.3">
      <c r="A2" s="204" t="s">
        <v>259</v>
      </c>
      <c r="B2" s="204"/>
      <c r="C2" s="204"/>
      <c r="D2" s="153"/>
    </row>
    <row r="3" spans="1:27" ht="18.75" x14ac:dyDescent="0.3">
      <c r="A3" s="204" t="s">
        <v>260</v>
      </c>
      <c r="B3" s="204"/>
      <c r="C3" s="204"/>
      <c r="D3" s="151"/>
    </row>
    <row r="4" spans="1:27" ht="18.75" x14ac:dyDescent="0.3">
      <c r="A4" s="204" t="s">
        <v>261</v>
      </c>
      <c r="B4" s="204"/>
      <c r="C4" s="204"/>
      <c r="D4" s="147" t="e">
        <f>D2/D3</f>
        <v>#DIV/0!</v>
      </c>
      <c r="N4" s="205"/>
      <c r="O4" s="205"/>
      <c r="P4" s="205"/>
      <c r="Q4" s="122"/>
      <c r="R4" s="205"/>
      <c r="S4" s="205"/>
      <c r="T4" s="205"/>
      <c r="U4" s="205"/>
    </row>
    <row r="5" spans="1:27" ht="18.75" x14ac:dyDescent="0.3">
      <c r="A5" s="204" t="s">
        <v>262</v>
      </c>
      <c r="B5" s="204"/>
      <c r="C5" s="204"/>
      <c r="D5" s="139"/>
      <c r="N5" s="132"/>
      <c r="O5" s="132"/>
      <c r="P5" s="132"/>
      <c r="Q5" s="122"/>
      <c r="R5" s="132"/>
      <c r="S5" s="132"/>
      <c r="T5" s="132"/>
      <c r="U5" s="132"/>
    </row>
    <row r="6" spans="1:27" ht="18.75" x14ac:dyDescent="0.3">
      <c r="A6" s="204" t="s">
        <v>263</v>
      </c>
      <c r="B6" s="204"/>
      <c r="C6" s="204"/>
      <c r="D6" s="147" t="e">
        <f>D4*D5</f>
        <v>#DIV/0!</v>
      </c>
      <c r="N6" s="132"/>
      <c r="O6" s="132"/>
      <c r="P6" s="132"/>
      <c r="Q6" s="122"/>
      <c r="R6" s="132"/>
      <c r="S6" s="132"/>
      <c r="T6" s="132"/>
      <c r="U6" s="132"/>
    </row>
    <row r="7" spans="1:27" ht="18.75" x14ac:dyDescent="0.3">
      <c r="A7" s="207" t="s">
        <v>190</v>
      </c>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row>
    <row r="8" spans="1:27" ht="12" customHeight="1" x14ac:dyDescent="0.3">
      <c r="A8" s="140"/>
      <c r="B8" s="140"/>
      <c r="C8" s="140"/>
      <c r="D8" s="140"/>
      <c r="E8" s="140"/>
      <c r="F8" s="140"/>
      <c r="G8" s="140"/>
      <c r="H8" s="140"/>
      <c r="I8" s="140"/>
      <c r="J8" s="140"/>
      <c r="K8" s="140"/>
      <c r="L8" s="140"/>
      <c r="M8" s="140"/>
      <c r="N8" s="140"/>
      <c r="O8" s="140"/>
      <c r="P8" s="140"/>
      <c r="Q8" s="140"/>
      <c r="R8" s="140"/>
      <c r="S8" s="140"/>
      <c r="T8" s="140"/>
      <c r="U8" s="140"/>
      <c r="V8" s="49"/>
      <c r="W8" s="49"/>
      <c r="X8" s="49"/>
      <c r="Y8" s="49"/>
      <c r="Z8" s="49"/>
      <c r="AA8" s="49"/>
    </row>
    <row r="9" spans="1:27" ht="18.75" x14ac:dyDescent="0.3">
      <c r="A9" s="206" t="s">
        <v>270</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row>
    <row r="10" spans="1:27" ht="18.75" x14ac:dyDescent="0.3">
      <c r="A10" s="208"/>
      <c r="B10" s="208"/>
      <c r="C10" s="208"/>
      <c r="D10" s="49"/>
      <c r="E10" s="49"/>
      <c r="F10" s="49"/>
      <c r="G10" s="49"/>
      <c r="H10" s="49"/>
      <c r="I10" s="49"/>
      <c r="J10" s="49"/>
      <c r="K10" s="49"/>
      <c r="L10" s="49"/>
      <c r="M10" s="49"/>
      <c r="N10" s="133"/>
      <c r="O10" s="133"/>
      <c r="P10" s="133"/>
      <c r="Q10" s="122"/>
      <c r="R10" s="133"/>
      <c r="S10" s="133"/>
      <c r="T10" s="133"/>
      <c r="U10" s="133"/>
      <c r="V10" s="49"/>
      <c r="W10" s="49"/>
      <c r="X10" s="49"/>
      <c r="Y10" s="49"/>
      <c r="Z10" s="49"/>
      <c r="AA10" s="49"/>
    </row>
    <row r="11" spans="1:27" ht="21" customHeight="1" x14ac:dyDescent="0.3">
      <c r="A11" s="49"/>
      <c r="B11" s="141"/>
      <c r="C11" s="141"/>
      <c r="D11" s="201" t="s">
        <v>216</v>
      </c>
      <c r="E11" s="201"/>
      <c r="F11" s="201"/>
      <c r="G11" s="201"/>
      <c r="H11" s="201"/>
      <c r="I11" s="201"/>
      <c r="J11" s="201"/>
      <c r="K11" s="201"/>
      <c r="L11" s="201"/>
      <c r="M11" s="201"/>
      <c r="N11" s="201"/>
      <c r="O11" s="201"/>
      <c r="P11" s="201"/>
      <c r="Q11" s="201"/>
      <c r="R11" s="201"/>
      <c r="S11" s="201"/>
      <c r="T11" s="201"/>
      <c r="U11" s="201"/>
      <c r="V11" s="49"/>
      <c r="W11" s="49"/>
      <c r="X11" s="49"/>
      <c r="Y11" s="49"/>
      <c r="Z11" s="49"/>
      <c r="AA11" s="49"/>
    </row>
    <row r="12" spans="1:27" x14ac:dyDescent="0.25">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row>
    <row r="13" spans="1:27" ht="15" x14ac:dyDescent="0.25">
      <c r="A13" s="49"/>
      <c r="B13" s="49"/>
      <c r="C13" s="142"/>
      <c r="D13" s="209" t="s">
        <v>217</v>
      </c>
      <c r="E13" s="209"/>
      <c r="F13" s="209"/>
      <c r="G13" s="209"/>
      <c r="H13" s="209"/>
      <c r="I13" s="209"/>
      <c r="J13" s="49"/>
      <c r="K13" s="210" t="s">
        <v>218</v>
      </c>
      <c r="L13" s="211"/>
      <c r="M13" s="211"/>
      <c r="N13" s="211"/>
      <c r="O13" s="211"/>
      <c r="P13" s="49"/>
      <c r="Q13" s="212" t="s">
        <v>219</v>
      </c>
      <c r="R13" s="213"/>
      <c r="S13" s="213"/>
      <c r="T13" s="213"/>
      <c r="U13" s="213"/>
      <c r="V13" s="49"/>
      <c r="W13" s="49"/>
      <c r="X13" s="49"/>
      <c r="Y13" s="49"/>
      <c r="Z13" s="49"/>
      <c r="AA13" s="49"/>
    </row>
    <row r="14" spans="1:27" s="119" customFormat="1" ht="15" x14ac:dyDescent="0.25">
      <c r="A14" s="117"/>
      <c r="B14" s="117"/>
      <c r="C14" s="143"/>
      <c r="D14" s="129"/>
      <c r="E14" s="129"/>
      <c r="F14" s="129"/>
      <c r="G14" s="129"/>
      <c r="H14" s="129"/>
      <c r="I14" s="129"/>
      <c r="J14" s="117"/>
      <c r="K14" s="166" t="s">
        <v>301</v>
      </c>
      <c r="L14" s="175">
        <v>2.7E-2</v>
      </c>
      <c r="M14" s="174"/>
      <c r="N14" s="174"/>
      <c r="O14" s="174"/>
      <c r="P14" s="117"/>
      <c r="Q14" s="129"/>
      <c r="R14" s="129"/>
      <c r="S14" s="129"/>
      <c r="T14" s="129"/>
      <c r="U14" s="129"/>
      <c r="V14" s="117"/>
      <c r="W14" s="117"/>
      <c r="X14" s="117"/>
      <c r="Y14" s="117"/>
      <c r="Z14" s="117"/>
      <c r="AA14" s="117"/>
    </row>
    <row r="15" spans="1:27" s="119" customFormat="1" ht="16.5" x14ac:dyDescent="0.3">
      <c r="A15" s="117"/>
      <c r="B15" s="117"/>
      <c r="C15" s="117"/>
      <c r="D15" s="117"/>
      <c r="E15" s="117"/>
      <c r="F15" s="117"/>
      <c r="G15" s="117"/>
      <c r="H15" s="117"/>
      <c r="I15" s="117"/>
      <c r="J15" s="117"/>
      <c r="K15" s="117"/>
      <c r="L15" s="117"/>
      <c r="M15" s="117"/>
      <c r="N15" s="200" t="s">
        <v>220</v>
      </c>
      <c r="O15" s="200"/>
      <c r="P15" s="200"/>
      <c r="Q15" s="122"/>
      <c r="R15" s="200" t="s">
        <v>221</v>
      </c>
      <c r="S15" s="200"/>
      <c r="T15" s="200"/>
      <c r="U15" s="200"/>
      <c r="V15" s="117"/>
      <c r="W15" s="117"/>
      <c r="X15" s="117"/>
      <c r="Y15" s="117"/>
      <c r="Z15" s="117"/>
      <c r="AA15" s="117"/>
    </row>
    <row r="16" spans="1:27" ht="16.5" x14ac:dyDescent="0.3">
      <c r="A16" s="49"/>
      <c r="B16" s="49"/>
      <c r="C16" s="49"/>
      <c r="D16" s="226" t="s">
        <v>269</v>
      </c>
      <c r="E16" s="226"/>
      <c r="F16" s="226"/>
      <c r="G16" s="226"/>
      <c r="H16" s="226"/>
      <c r="I16" s="226"/>
      <c r="J16" s="226"/>
      <c r="K16" s="49"/>
      <c r="L16" s="49"/>
      <c r="M16" s="49"/>
      <c r="N16" s="94" t="s">
        <v>222</v>
      </c>
      <c r="O16" s="94" t="s">
        <v>223</v>
      </c>
      <c r="P16" s="94" t="s">
        <v>224</v>
      </c>
      <c r="Q16" s="93"/>
      <c r="R16" s="94" t="s">
        <v>223</v>
      </c>
      <c r="S16" s="94" t="s">
        <v>224</v>
      </c>
      <c r="T16" s="94" t="s">
        <v>225</v>
      </c>
      <c r="U16" s="94" t="s">
        <v>226</v>
      </c>
      <c r="V16" s="49"/>
      <c r="W16" s="49"/>
      <c r="X16" s="49"/>
      <c r="Y16" s="49"/>
      <c r="Z16" s="49"/>
      <c r="AA16" s="49"/>
    </row>
    <row r="17" spans="1:27" ht="15" x14ac:dyDescent="0.25">
      <c r="A17" s="202" t="s">
        <v>271</v>
      </c>
      <c r="B17" s="202"/>
      <c r="C17" s="203"/>
      <c r="D17" s="95" t="s">
        <v>227</v>
      </c>
      <c r="E17" s="96" t="s">
        <v>228</v>
      </c>
      <c r="F17" s="95" t="s">
        <v>229</v>
      </c>
      <c r="G17" s="96" t="s">
        <v>230</v>
      </c>
      <c r="H17" s="95" t="s">
        <v>231</v>
      </c>
      <c r="I17" s="96" t="s">
        <v>232</v>
      </c>
      <c r="J17" s="95" t="s">
        <v>233</v>
      </c>
      <c r="K17" s="97" t="s">
        <v>234</v>
      </c>
      <c r="L17" s="97" t="s">
        <v>235</v>
      </c>
      <c r="M17" s="49"/>
      <c r="N17" s="99" t="s">
        <v>236</v>
      </c>
      <c r="O17" s="99" t="s">
        <v>236</v>
      </c>
      <c r="P17" s="100" t="s">
        <v>236</v>
      </c>
      <c r="Q17" s="144"/>
      <c r="R17" s="101" t="s">
        <v>236</v>
      </c>
      <c r="S17" s="99" t="s">
        <v>236</v>
      </c>
      <c r="T17" s="99" t="s">
        <v>237</v>
      </c>
      <c r="U17" s="99" t="s">
        <v>238</v>
      </c>
      <c r="V17" s="49"/>
      <c r="W17" s="49"/>
      <c r="X17" s="49"/>
      <c r="Y17" s="49"/>
      <c r="Z17" s="49"/>
      <c r="AA17" s="49"/>
    </row>
    <row r="18" spans="1:27" ht="18.75" x14ac:dyDescent="0.3">
      <c r="A18" s="102" t="s">
        <v>2</v>
      </c>
      <c r="B18" s="103" t="s">
        <v>242</v>
      </c>
      <c r="C18" s="103" t="s">
        <v>239</v>
      </c>
      <c r="D18" s="104"/>
      <c r="E18" s="104"/>
      <c r="F18" s="104"/>
      <c r="G18" s="104"/>
      <c r="H18" s="104"/>
      <c r="I18" s="104"/>
      <c r="J18" s="104"/>
      <c r="K18" s="104"/>
      <c r="L18" s="104"/>
      <c r="M18" s="49"/>
      <c r="N18" s="49"/>
      <c r="O18" s="49"/>
      <c r="P18" s="49"/>
      <c r="Q18" s="98"/>
      <c r="R18" s="49"/>
      <c r="S18" s="49"/>
      <c r="T18" s="49"/>
      <c r="U18" s="49"/>
      <c r="V18" s="49"/>
      <c r="W18" s="49"/>
      <c r="X18" s="49"/>
      <c r="Y18" s="49"/>
      <c r="Z18" s="49"/>
      <c r="AA18" s="49"/>
    </row>
    <row r="19" spans="1:27" ht="18.75" x14ac:dyDescent="0.3">
      <c r="A19" s="102"/>
      <c r="B19" s="105"/>
      <c r="C19" s="180" t="s">
        <v>302</v>
      </c>
      <c r="D19" s="106"/>
      <c r="E19" s="107"/>
      <c r="F19" s="106"/>
      <c r="G19" s="107"/>
      <c r="H19" s="106"/>
      <c r="I19" s="107"/>
      <c r="J19" s="106"/>
      <c r="K19" s="108">
        <f>SUM(D19:J19)</f>
        <v>0</v>
      </c>
      <c r="L19" s="108">
        <f>K19-N19-O19-P19</f>
        <v>0</v>
      </c>
      <c r="M19" s="49"/>
      <c r="N19" s="109">
        <f>K19*$D$5</f>
        <v>0</v>
      </c>
      <c r="O19" s="109">
        <f>K19*0.062</f>
        <v>0</v>
      </c>
      <c r="P19" s="109">
        <f>K19*0.0145</f>
        <v>0</v>
      </c>
      <c r="Q19" s="110"/>
      <c r="R19" s="109">
        <f>K19*0.062</f>
        <v>0</v>
      </c>
      <c r="S19" s="109">
        <f>K19*0.0145</f>
        <v>0</v>
      </c>
      <c r="T19" s="109">
        <f>K19*0.006</f>
        <v>0</v>
      </c>
      <c r="U19" s="109">
        <f>K19*0.027</f>
        <v>0</v>
      </c>
      <c r="V19" s="49"/>
      <c r="W19" s="49"/>
      <c r="X19" s="49"/>
      <c r="Y19" s="49"/>
      <c r="Z19" s="49"/>
      <c r="AA19" s="49"/>
    </row>
    <row r="20" spans="1:27" ht="18.75" x14ac:dyDescent="0.3">
      <c r="A20" s="102"/>
      <c r="B20" s="111"/>
      <c r="C20" s="180"/>
      <c r="D20" s="106"/>
      <c r="E20" s="107"/>
      <c r="F20" s="106"/>
      <c r="G20" s="107"/>
      <c r="H20" s="106"/>
      <c r="I20" s="107"/>
      <c r="J20" s="106"/>
      <c r="K20" s="108">
        <f>SUM(D20:J20)</f>
        <v>0</v>
      </c>
      <c r="L20" s="108">
        <f t="shared" ref="L20:L28" si="0">K20-N20-O20-P20</f>
        <v>0</v>
      </c>
      <c r="M20" s="49"/>
      <c r="N20" s="109">
        <f>K20*$D$5</f>
        <v>0</v>
      </c>
      <c r="O20" s="109">
        <f t="shared" ref="O20:O22" si="1">K20*0.062</f>
        <v>0</v>
      </c>
      <c r="P20" s="109">
        <f t="shared" ref="P20:P22" si="2">K20*0.0145</f>
        <v>0</v>
      </c>
      <c r="Q20" s="110"/>
      <c r="R20" s="109">
        <f t="shared" ref="R20:R22" si="3">K20*0.062</f>
        <v>0</v>
      </c>
      <c r="S20" s="109">
        <f t="shared" ref="S20:S22" si="4">K20*0.0145</f>
        <v>0</v>
      </c>
      <c r="T20" s="109">
        <f t="shared" ref="T20:T22" si="5">K20*0.006</f>
        <v>0</v>
      </c>
      <c r="U20" s="109">
        <f t="shared" ref="U20:U22" si="6">K20*0.027</f>
        <v>0</v>
      </c>
      <c r="V20" s="49"/>
      <c r="W20" s="49"/>
      <c r="X20" s="49"/>
      <c r="Y20" s="49"/>
      <c r="Z20" s="49"/>
      <c r="AA20" s="49"/>
    </row>
    <row r="21" spans="1:27" ht="18.75" x14ac:dyDescent="0.3">
      <c r="A21" s="102"/>
      <c r="B21" s="111"/>
      <c r="C21" s="180"/>
      <c r="D21" s="106"/>
      <c r="E21" s="107"/>
      <c r="F21" s="106"/>
      <c r="G21" s="107"/>
      <c r="H21" s="106"/>
      <c r="I21" s="107"/>
      <c r="J21" s="106"/>
      <c r="K21" s="108">
        <f>SUM(D21:J21)</f>
        <v>0</v>
      </c>
      <c r="L21" s="108">
        <f t="shared" si="0"/>
        <v>0</v>
      </c>
      <c r="M21" s="49"/>
      <c r="N21" s="109">
        <f>K21*$D$5</f>
        <v>0</v>
      </c>
      <c r="O21" s="109">
        <f t="shared" si="1"/>
        <v>0</v>
      </c>
      <c r="P21" s="109">
        <f t="shared" si="2"/>
        <v>0</v>
      </c>
      <c r="Q21" s="110"/>
      <c r="R21" s="109">
        <f t="shared" si="3"/>
        <v>0</v>
      </c>
      <c r="S21" s="109">
        <f t="shared" si="4"/>
        <v>0</v>
      </c>
      <c r="T21" s="109">
        <f t="shared" si="5"/>
        <v>0</v>
      </c>
      <c r="U21" s="109">
        <f t="shared" si="6"/>
        <v>0</v>
      </c>
      <c r="V21" s="49"/>
      <c r="W21" s="49"/>
      <c r="X21" s="49"/>
      <c r="Y21" s="49"/>
      <c r="Z21" s="49"/>
      <c r="AA21" s="49"/>
    </row>
    <row r="22" spans="1:27" ht="19.5" thickBot="1" x14ac:dyDescent="0.35">
      <c r="A22" s="102"/>
      <c r="B22" s="112"/>
      <c r="C22" s="180"/>
      <c r="D22" s="113"/>
      <c r="E22" s="114"/>
      <c r="F22" s="113"/>
      <c r="G22" s="107"/>
      <c r="H22" s="106"/>
      <c r="I22" s="107"/>
      <c r="J22" s="106"/>
      <c r="K22" s="108">
        <f>SUM(D22:J22)</f>
        <v>0</v>
      </c>
      <c r="L22" s="108">
        <f t="shared" si="0"/>
        <v>0</v>
      </c>
      <c r="M22" s="49"/>
      <c r="N22" s="109">
        <f>K22*$D$5</f>
        <v>0</v>
      </c>
      <c r="O22" s="109">
        <f t="shared" si="1"/>
        <v>0</v>
      </c>
      <c r="P22" s="109">
        <f t="shared" si="2"/>
        <v>0</v>
      </c>
      <c r="Q22" s="110"/>
      <c r="R22" s="109">
        <f t="shared" si="3"/>
        <v>0</v>
      </c>
      <c r="S22" s="109">
        <f t="shared" si="4"/>
        <v>0</v>
      </c>
      <c r="T22" s="109">
        <f t="shared" si="5"/>
        <v>0</v>
      </c>
      <c r="U22" s="109">
        <f t="shared" si="6"/>
        <v>0</v>
      </c>
      <c r="V22" s="49"/>
      <c r="W22" s="49"/>
      <c r="X22" s="49"/>
      <c r="Y22" s="49"/>
      <c r="Z22" s="49"/>
      <c r="AA22" s="49"/>
    </row>
    <row r="23" spans="1:27" ht="19.5" thickBot="1" x14ac:dyDescent="0.35">
      <c r="A23" s="115"/>
      <c r="B23" s="116"/>
      <c r="C23" s="117"/>
      <c r="D23" s="220" t="s">
        <v>240</v>
      </c>
      <c r="E23" s="221"/>
      <c r="F23" s="118">
        <f>SUM(N19:N22)+(SUM(O19:O22)+SUM(P19:P22)+SUM(R19:R22)+SUM(S19:S22))</f>
        <v>0</v>
      </c>
      <c r="G23" s="122"/>
      <c r="H23" s="122"/>
      <c r="I23" s="122"/>
      <c r="J23" s="122"/>
      <c r="K23" s="135">
        <f>SUM(K19:K22)</f>
        <v>0</v>
      </c>
      <c r="L23" s="135">
        <f>SUM(L19:L22)</f>
        <v>0</v>
      </c>
      <c r="M23" s="148"/>
      <c r="N23" s="135">
        <f>SUM(N19:N22)</f>
        <v>0</v>
      </c>
      <c r="O23" s="135">
        <f t="shared" ref="O23:R23" si="7">SUM(O19:O22)</f>
        <v>0</v>
      </c>
      <c r="P23" s="135">
        <f t="shared" si="7"/>
        <v>0</v>
      </c>
      <c r="Q23" s="131"/>
      <c r="R23" s="135">
        <f t="shared" si="7"/>
        <v>0</v>
      </c>
      <c r="S23" s="135">
        <f t="shared" ref="S23" si="8">SUM(S19:S22)</f>
        <v>0</v>
      </c>
      <c r="T23" s="135">
        <f t="shared" ref="T23" si="9">SUM(T19:T22)</f>
        <v>0</v>
      </c>
      <c r="U23" s="135">
        <f t="shared" ref="U23" si="10">SUM(U19:U22)</f>
        <v>0</v>
      </c>
      <c r="V23" s="117"/>
      <c r="W23" s="117"/>
      <c r="X23" s="117"/>
      <c r="Y23" s="117"/>
      <c r="Z23" s="117"/>
      <c r="AA23" s="117"/>
    </row>
    <row r="24" spans="1:27" ht="18.75" x14ac:dyDescent="0.3">
      <c r="A24" s="102" t="s">
        <v>241</v>
      </c>
      <c r="B24" s="103" t="s">
        <v>242</v>
      </c>
      <c r="C24" s="103" t="s">
        <v>239</v>
      </c>
      <c r="D24" s="104"/>
      <c r="E24" s="104"/>
      <c r="F24" s="104"/>
      <c r="G24" s="104"/>
      <c r="H24" s="104"/>
      <c r="I24" s="104"/>
      <c r="J24" s="104"/>
      <c r="K24" s="121"/>
      <c r="L24" s="121"/>
      <c r="M24" s="49"/>
      <c r="N24" s="110"/>
      <c r="O24" s="110"/>
      <c r="P24" s="110"/>
      <c r="Q24" s="110"/>
      <c r="R24" s="110"/>
      <c r="S24" s="110"/>
      <c r="T24" s="110"/>
      <c r="U24" s="110"/>
      <c r="V24" s="49"/>
      <c r="W24" s="49"/>
      <c r="X24" s="49"/>
      <c r="Y24" s="49"/>
      <c r="Z24" s="49"/>
      <c r="AA24" s="49"/>
    </row>
    <row r="25" spans="1:27" ht="18.75" x14ac:dyDescent="0.3">
      <c r="A25" s="102"/>
      <c r="B25" s="103"/>
      <c r="C25" s="180"/>
      <c r="D25" s="106"/>
      <c r="E25" s="107"/>
      <c r="F25" s="106"/>
      <c r="G25" s="107"/>
      <c r="H25" s="106"/>
      <c r="I25" s="107"/>
      <c r="J25" s="106"/>
      <c r="K25" s="108">
        <f>SUM(D25:J25)</f>
        <v>0</v>
      </c>
      <c r="L25" s="108">
        <f>K25-N25-O25-P25</f>
        <v>0</v>
      </c>
      <c r="M25" s="49"/>
      <c r="N25" s="109">
        <f>K25*$D$5</f>
        <v>0</v>
      </c>
      <c r="O25" s="109">
        <f>K25*0.062</f>
        <v>0</v>
      </c>
      <c r="P25" s="109">
        <f>K25*0.0145</f>
        <v>0</v>
      </c>
      <c r="Q25" s="110"/>
      <c r="R25" s="109">
        <f>K25*0.062</f>
        <v>0</v>
      </c>
      <c r="S25" s="109">
        <f>K25*0.0145</f>
        <v>0</v>
      </c>
      <c r="T25" s="109">
        <f>K25*0.006</f>
        <v>0</v>
      </c>
      <c r="U25" s="109">
        <f>K25*0.027</f>
        <v>0</v>
      </c>
      <c r="V25" s="49"/>
      <c r="W25" s="49"/>
      <c r="X25" s="49"/>
      <c r="Y25" s="49"/>
      <c r="Z25" s="49"/>
      <c r="AA25" s="49"/>
    </row>
    <row r="26" spans="1:27" ht="18.75" x14ac:dyDescent="0.3">
      <c r="A26" s="102"/>
      <c r="B26" s="111"/>
      <c r="C26" s="180"/>
      <c r="D26" s="106"/>
      <c r="E26" s="107"/>
      <c r="F26" s="106"/>
      <c r="G26" s="107"/>
      <c r="H26" s="106"/>
      <c r="I26" s="107"/>
      <c r="J26" s="106"/>
      <c r="K26" s="108">
        <f t="shared" ref="K26:K28" si="11">SUM(D26:J26)</f>
        <v>0</v>
      </c>
      <c r="L26" s="108">
        <f t="shared" si="0"/>
        <v>0</v>
      </c>
      <c r="M26" s="49"/>
      <c r="N26" s="109">
        <f>K26*$D$5</f>
        <v>0</v>
      </c>
      <c r="O26" s="109">
        <f>K26*0.062</f>
        <v>0</v>
      </c>
      <c r="P26" s="109">
        <f>K26*0.0145</f>
        <v>0</v>
      </c>
      <c r="Q26" s="110"/>
      <c r="R26" s="109">
        <f>K26*0.062</f>
        <v>0</v>
      </c>
      <c r="S26" s="109">
        <f>K26*0.0145</f>
        <v>0</v>
      </c>
      <c r="T26" s="109">
        <f>K26*0.006</f>
        <v>0</v>
      </c>
      <c r="U26" s="109">
        <f>K26*0.027</f>
        <v>0</v>
      </c>
      <c r="V26" s="49"/>
      <c r="W26" s="49"/>
      <c r="X26" s="49"/>
      <c r="Y26" s="49"/>
      <c r="Z26" s="49"/>
      <c r="AA26" s="49"/>
    </row>
    <row r="27" spans="1:27" ht="18.75" x14ac:dyDescent="0.3">
      <c r="A27" s="102"/>
      <c r="B27" s="111"/>
      <c r="C27" s="180"/>
      <c r="D27" s="106"/>
      <c r="E27" s="107"/>
      <c r="F27" s="106"/>
      <c r="G27" s="107"/>
      <c r="H27" s="106"/>
      <c r="I27" s="107"/>
      <c r="J27" s="106"/>
      <c r="K27" s="108">
        <f t="shared" si="11"/>
        <v>0</v>
      </c>
      <c r="L27" s="108">
        <f t="shared" si="0"/>
        <v>0</v>
      </c>
      <c r="M27" s="49"/>
      <c r="N27" s="109">
        <f>K27*$D$5</f>
        <v>0</v>
      </c>
      <c r="O27" s="109">
        <f t="shared" ref="O27:O28" si="12">K27*0.062</f>
        <v>0</v>
      </c>
      <c r="P27" s="109">
        <f t="shared" ref="P27:P28" si="13">K27*0.0145</f>
        <v>0</v>
      </c>
      <c r="Q27" s="110"/>
      <c r="R27" s="109">
        <f t="shared" ref="R27:R28" si="14">K27*0.062</f>
        <v>0</v>
      </c>
      <c r="S27" s="109">
        <f t="shared" ref="S27:S28" si="15">K27*0.0145</f>
        <v>0</v>
      </c>
      <c r="T27" s="109">
        <f t="shared" ref="T27:T28" si="16">K27*0.006</f>
        <v>0</v>
      </c>
      <c r="U27" s="109">
        <f t="shared" ref="U27:U28" si="17">K27*0.027</f>
        <v>0</v>
      </c>
      <c r="V27" s="49"/>
      <c r="W27" s="49"/>
      <c r="X27" s="49"/>
      <c r="Y27" s="49"/>
      <c r="Z27" s="49"/>
      <c r="AA27" s="49"/>
    </row>
    <row r="28" spans="1:27" ht="19.5" thickBot="1" x14ac:dyDescent="0.35">
      <c r="A28" s="102"/>
      <c r="B28" s="111"/>
      <c r="C28" s="180"/>
      <c r="D28" s="113"/>
      <c r="E28" s="114"/>
      <c r="F28" s="113"/>
      <c r="G28" s="107"/>
      <c r="H28" s="106"/>
      <c r="I28" s="107"/>
      <c r="J28" s="106"/>
      <c r="K28" s="108">
        <f t="shared" si="11"/>
        <v>0</v>
      </c>
      <c r="L28" s="108">
        <f t="shared" si="0"/>
        <v>0</v>
      </c>
      <c r="M28" s="49"/>
      <c r="N28" s="109">
        <f>K28*$D$5</f>
        <v>0</v>
      </c>
      <c r="O28" s="109">
        <f t="shared" si="12"/>
        <v>0</v>
      </c>
      <c r="P28" s="109">
        <f t="shared" si="13"/>
        <v>0</v>
      </c>
      <c r="Q28" s="110"/>
      <c r="R28" s="109">
        <f t="shared" si="14"/>
        <v>0</v>
      </c>
      <c r="S28" s="109">
        <f t="shared" si="15"/>
        <v>0</v>
      </c>
      <c r="T28" s="109">
        <f t="shared" si="16"/>
        <v>0</v>
      </c>
      <c r="U28" s="109">
        <f t="shared" si="17"/>
        <v>0</v>
      </c>
      <c r="V28" s="49"/>
      <c r="W28" s="49"/>
      <c r="X28" s="49"/>
      <c r="Y28" s="49"/>
      <c r="Z28" s="49"/>
      <c r="AA28" s="49"/>
    </row>
    <row r="29" spans="1:27" ht="19.5" thickBot="1" x14ac:dyDescent="0.35">
      <c r="A29" s="115"/>
      <c r="B29" s="116"/>
      <c r="C29" s="117"/>
      <c r="D29" s="220" t="s">
        <v>243</v>
      </c>
      <c r="E29" s="221"/>
      <c r="F29" s="118">
        <f>SUM(N25:N28)+(SUM(O25:O28)+SUM(P25:P28)+SUM(R25:R28)+SUM(S25:S28))</f>
        <v>0</v>
      </c>
      <c r="G29" s="122"/>
      <c r="H29" s="122"/>
      <c r="I29" s="122"/>
      <c r="J29" s="122"/>
      <c r="K29" s="135">
        <f>SUM(K25:K28)</f>
        <v>0</v>
      </c>
      <c r="L29" s="135">
        <f>SUM(L25:L28)</f>
        <v>0</v>
      </c>
      <c r="M29" s="148"/>
      <c r="N29" s="135">
        <f>SUM(N25:N28)</f>
        <v>0</v>
      </c>
      <c r="O29" s="135">
        <f t="shared" ref="O29" si="18">SUM(O25:O28)</f>
        <v>0</v>
      </c>
      <c r="P29" s="135">
        <f t="shared" ref="P29" si="19">SUM(P25:P28)</f>
        <v>0</v>
      </c>
      <c r="Q29" s="131"/>
      <c r="R29" s="135">
        <f t="shared" ref="R29" si="20">SUM(R25:R28)</f>
        <v>0</v>
      </c>
      <c r="S29" s="135">
        <f t="shared" ref="S29" si="21">SUM(S25:S28)</f>
        <v>0</v>
      </c>
      <c r="T29" s="135">
        <f t="shared" ref="T29" si="22">SUM(T25:T28)</f>
        <v>0</v>
      </c>
      <c r="U29" s="135">
        <f t="shared" ref="U29" si="23">SUM(U25:U28)</f>
        <v>0</v>
      </c>
      <c r="V29" s="117"/>
      <c r="W29" s="117"/>
      <c r="X29" s="117"/>
      <c r="Y29" s="117"/>
      <c r="Z29" s="117"/>
      <c r="AA29" s="117"/>
    </row>
    <row r="30" spans="1:27" ht="18.75" x14ac:dyDescent="0.3">
      <c r="A30" s="102" t="s">
        <v>244</v>
      </c>
      <c r="B30" s="103" t="s">
        <v>242</v>
      </c>
      <c r="C30" s="103" t="s">
        <v>239</v>
      </c>
      <c r="D30" s="104"/>
      <c r="E30" s="104"/>
      <c r="F30" s="104"/>
      <c r="G30" s="104"/>
      <c r="H30" s="104"/>
      <c r="I30" s="104"/>
      <c r="J30" s="104"/>
      <c r="K30" s="121"/>
      <c r="L30" s="121"/>
      <c r="M30" s="49"/>
      <c r="N30" s="110"/>
      <c r="O30" s="110"/>
      <c r="P30" s="110"/>
      <c r="Q30" s="110"/>
      <c r="R30" s="110"/>
      <c r="S30" s="110"/>
      <c r="T30" s="110"/>
      <c r="U30" s="110"/>
      <c r="V30" s="49"/>
      <c r="W30" s="49"/>
      <c r="X30" s="49"/>
      <c r="Y30" s="49"/>
      <c r="Z30" s="49"/>
      <c r="AA30" s="49"/>
    </row>
    <row r="31" spans="1:27" ht="18.75" x14ac:dyDescent="0.3">
      <c r="A31" s="102"/>
      <c r="B31" s="111"/>
      <c r="C31" s="180"/>
      <c r="D31" s="106"/>
      <c r="E31" s="107"/>
      <c r="F31" s="106"/>
      <c r="G31" s="107"/>
      <c r="H31" s="106"/>
      <c r="I31" s="107"/>
      <c r="J31" s="106"/>
      <c r="K31" s="108">
        <f>SUM(D31:J31)</f>
        <v>0</v>
      </c>
      <c r="L31" s="108">
        <f>K31-N31-O31-P31</f>
        <v>0</v>
      </c>
      <c r="M31" s="49"/>
      <c r="N31" s="109">
        <f>K31*$D$5</f>
        <v>0</v>
      </c>
      <c r="O31" s="109">
        <f>K31*0.062</f>
        <v>0</v>
      </c>
      <c r="P31" s="109">
        <f>K31*0.0145</f>
        <v>0</v>
      </c>
      <c r="Q31" s="110"/>
      <c r="R31" s="109">
        <f>K31*0.062</f>
        <v>0</v>
      </c>
      <c r="S31" s="109">
        <f>K31*0.0145</f>
        <v>0</v>
      </c>
      <c r="T31" s="109">
        <f>K31*0.006</f>
        <v>0</v>
      </c>
      <c r="U31" s="109">
        <f>K31*0.027</f>
        <v>0</v>
      </c>
      <c r="V31" s="49"/>
      <c r="W31" s="49"/>
      <c r="X31" s="49"/>
      <c r="Y31" s="49"/>
      <c r="Z31" s="49"/>
      <c r="AA31" s="49"/>
    </row>
    <row r="32" spans="1:27" ht="18.75" x14ac:dyDescent="0.3">
      <c r="A32" s="102"/>
      <c r="B32" s="111"/>
      <c r="C32" s="180"/>
      <c r="D32" s="106"/>
      <c r="E32" s="107"/>
      <c r="F32" s="106"/>
      <c r="G32" s="107"/>
      <c r="H32" s="106"/>
      <c r="I32" s="107"/>
      <c r="J32" s="106"/>
      <c r="K32" s="108">
        <f t="shared" ref="K32:K35" si="24">SUM(D32:J32)</f>
        <v>0</v>
      </c>
      <c r="L32" s="108">
        <f t="shared" ref="L32:L34" si="25">K32-N32-O32-P32</f>
        <v>0</v>
      </c>
      <c r="M32" s="49"/>
      <c r="N32" s="109">
        <f>K32*$D$5</f>
        <v>0</v>
      </c>
      <c r="O32" s="109">
        <f>K32*0.062</f>
        <v>0</v>
      </c>
      <c r="P32" s="109">
        <f>K32*0.0145</f>
        <v>0</v>
      </c>
      <c r="Q32" s="110"/>
      <c r="R32" s="109">
        <f>K32*0.062</f>
        <v>0</v>
      </c>
      <c r="S32" s="109">
        <f>K32*0.0145</f>
        <v>0</v>
      </c>
      <c r="T32" s="109">
        <f>K32*0.006</f>
        <v>0</v>
      </c>
      <c r="U32" s="109">
        <f>K32*0.027</f>
        <v>0</v>
      </c>
      <c r="V32" s="49"/>
      <c r="W32" s="49"/>
      <c r="X32" s="49"/>
      <c r="Y32" s="49"/>
      <c r="Z32" s="49"/>
      <c r="AA32" s="49"/>
    </row>
    <row r="33" spans="1:27" ht="18.75" x14ac:dyDescent="0.3">
      <c r="A33" s="102"/>
      <c r="B33" s="111"/>
      <c r="C33" s="180"/>
      <c r="D33" s="106"/>
      <c r="E33" s="107"/>
      <c r="F33" s="106"/>
      <c r="G33" s="107"/>
      <c r="H33" s="106"/>
      <c r="I33" s="107"/>
      <c r="J33" s="106"/>
      <c r="K33" s="108">
        <f t="shared" si="24"/>
        <v>0</v>
      </c>
      <c r="L33" s="108">
        <f t="shared" si="25"/>
        <v>0</v>
      </c>
      <c r="M33" s="49"/>
      <c r="N33" s="109">
        <f>K33*$D$5</f>
        <v>0</v>
      </c>
      <c r="O33" s="109">
        <f t="shared" ref="O33:O35" si="26">K33*0.062</f>
        <v>0</v>
      </c>
      <c r="P33" s="109">
        <f t="shared" ref="P33:P35" si="27">K33*0.0145</f>
        <v>0</v>
      </c>
      <c r="Q33" s="110"/>
      <c r="R33" s="109">
        <f t="shared" ref="R33:R35" si="28">K33*0.062</f>
        <v>0</v>
      </c>
      <c r="S33" s="109">
        <f t="shared" ref="S33:S35" si="29">K33*0.0145</f>
        <v>0</v>
      </c>
      <c r="T33" s="109">
        <f t="shared" ref="T33:T35" si="30">K33*0.006</f>
        <v>0</v>
      </c>
      <c r="U33" s="109">
        <f t="shared" ref="U33:U35" si="31">K33*0.027</f>
        <v>0</v>
      </c>
      <c r="V33" s="217" t="s">
        <v>272</v>
      </c>
      <c r="W33" s="218"/>
      <c r="X33" s="218"/>
      <c r="Y33" s="218"/>
      <c r="Z33" s="218"/>
      <c r="AA33" s="218"/>
    </row>
    <row r="34" spans="1:27" ht="18.75" x14ac:dyDescent="0.3">
      <c r="A34" s="102"/>
      <c r="B34" s="111"/>
      <c r="C34" s="180"/>
      <c r="D34" s="106"/>
      <c r="E34" s="107"/>
      <c r="F34" s="106"/>
      <c r="G34" s="107"/>
      <c r="H34" s="106"/>
      <c r="I34" s="107"/>
      <c r="J34" s="106"/>
      <c r="K34" s="108">
        <f t="shared" si="24"/>
        <v>0</v>
      </c>
      <c r="L34" s="108">
        <f t="shared" si="25"/>
        <v>0</v>
      </c>
      <c r="M34" s="49"/>
      <c r="N34" s="109">
        <f>K34*$D$5</f>
        <v>0</v>
      </c>
      <c r="O34" s="109">
        <f t="shared" si="26"/>
        <v>0</v>
      </c>
      <c r="P34" s="109">
        <f t="shared" si="27"/>
        <v>0</v>
      </c>
      <c r="Q34" s="110"/>
      <c r="R34" s="109">
        <f t="shared" si="28"/>
        <v>0</v>
      </c>
      <c r="S34" s="109">
        <f t="shared" si="29"/>
        <v>0</v>
      </c>
      <c r="T34" s="109">
        <f t="shared" si="30"/>
        <v>0</v>
      </c>
      <c r="U34" s="123">
        <f t="shared" si="31"/>
        <v>0</v>
      </c>
      <c r="V34" s="219" t="s">
        <v>245</v>
      </c>
      <c r="W34" s="219"/>
      <c r="X34" s="219"/>
      <c r="Y34" s="219"/>
      <c r="Z34" s="216" t="s">
        <v>246</v>
      </c>
      <c r="AA34" s="216"/>
    </row>
    <row r="35" spans="1:27" ht="19.5" thickBot="1" x14ac:dyDescent="0.35">
      <c r="A35" s="102"/>
      <c r="B35" s="111"/>
      <c r="C35" s="180"/>
      <c r="D35" s="113"/>
      <c r="E35" s="114"/>
      <c r="F35" s="113"/>
      <c r="G35" s="114"/>
      <c r="H35" s="113"/>
      <c r="I35" s="114"/>
      <c r="J35" s="106"/>
      <c r="K35" s="108">
        <f t="shared" si="24"/>
        <v>0</v>
      </c>
      <c r="L35" s="108">
        <f>K35-N35-O35-P35</f>
        <v>0</v>
      </c>
      <c r="M35" s="49"/>
      <c r="N35" s="109">
        <f>K35*$D$5</f>
        <v>0</v>
      </c>
      <c r="O35" s="109">
        <f t="shared" si="26"/>
        <v>0</v>
      </c>
      <c r="P35" s="109">
        <f t="shared" si="27"/>
        <v>0</v>
      </c>
      <c r="Q35" s="110"/>
      <c r="R35" s="109">
        <f t="shared" si="28"/>
        <v>0</v>
      </c>
      <c r="S35" s="109">
        <f t="shared" si="29"/>
        <v>0</v>
      </c>
      <c r="T35" s="109">
        <f t="shared" si="30"/>
        <v>0</v>
      </c>
      <c r="U35" s="109">
        <f t="shared" si="31"/>
        <v>0</v>
      </c>
      <c r="V35" s="103" t="s">
        <v>247</v>
      </c>
      <c r="W35" s="103" t="s">
        <v>222</v>
      </c>
      <c r="X35" s="103" t="s">
        <v>223</v>
      </c>
      <c r="Y35" s="103" t="s">
        <v>224</v>
      </c>
      <c r="Z35" s="103" t="s">
        <v>223</v>
      </c>
      <c r="AA35" s="103" t="s">
        <v>224</v>
      </c>
    </row>
    <row r="36" spans="1:27" ht="18.75" x14ac:dyDescent="0.3">
      <c r="A36" s="115"/>
      <c r="B36" s="116"/>
      <c r="C36" s="117"/>
      <c r="D36" s="220" t="s">
        <v>248</v>
      </c>
      <c r="E36" s="221"/>
      <c r="F36" s="118">
        <f>SUM(N31:N35)+(SUM(O31:O35)+SUM(P31:P35)+SUM(R31:R35)+SUM(S31:S35))</f>
        <v>0</v>
      </c>
      <c r="G36" s="222" t="s">
        <v>249</v>
      </c>
      <c r="H36" s="223"/>
      <c r="I36" s="124">
        <f>IF(SUM(K23,K29,K36)&lt;9000,(SUM(K23,K29,K36)*$L$14),(9000*$L$14))</f>
        <v>0</v>
      </c>
      <c r="J36" s="122"/>
      <c r="K36" s="135">
        <f>SUM(K31:K35)</f>
        <v>0</v>
      </c>
      <c r="L36" s="135">
        <f>SUM(L31:L35)</f>
        <v>0</v>
      </c>
      <c r="M36" s="148"/>
      <c r="N36" s="135">
        <f>SUM(N31:N35)</f>
        <v>0</v>
      </c>
      <c r="O36" s="135">
        <f t="shared" ref="O36:P36" si="32">SUM(O31:O35)</f>
        <v>0</v>
      </c>
      <c r="P36" s="135">
        <f t="shared" si="32"/>
        <v>0</v>
      </c>
      <c r="Q36" s="131"/>
      <c r="R36" s="135">
        <f>SUM(R31:R35)</f>
        <v>0</v>
      </c>
      <c r="S36" s="135">
        <f t="shared" ref="S36:U36" si="33">SUM(S31:S35)</f>
        <v>0</v>
      </c>
      <c r="T36" s="135">
        <f t="shared" si="33"/>
        <v>0</v>
      </c>
      <c r="U36" s="135">
        <f t="shared" si="33"/>
        <v>0</v>
      </c>
      <c r="V36" s="121">
        <f>SUM(K19:K22)+SUM(K25:K28)+SUM(K31:K35)</f>
        <v>0</v>
      </c>
      <c r="W36" s="121">
        <f>SUM(N19:N22)+SUM(N25:N28)+SUM(N31:N35)</f>
        <v>0</v>
      </c>
      <c r="X36" s="121">
        <f>SUM(O19:O22)+SUM(O25:O28)+SUM(O31:O35)</f>
        <v>0</v>
      </c>
      <c r="Y36" s="121">
        <f>SUM(P19:P22)+SUM(P25:P28)+SUM(P31:P35)</f>
        <v>0</v>
      </c>
      <c r="Z36" s="121">
        <f>SUM(R19:R22)+SUM(R25:R28)+SUM(R31:R35)</f>
        <v>0</v>
      </c>
      <c r="AA36" s="121">
        <f>SUM(S19:S22)+SUM(S25:S28)+SUM(S31:S35)</f>
        <v>0</v>
      </c>
    </row>
    <row r="37" spans="1:27" ht="18.75" x14ac:dyDescent="0.3">
      <c r="A37" s="102" t="s">
        <v>5</v>
      </c>
      <c r="B37" s="103" t="s">
        <v>242</v>
      </c>
      <c r="C37" s="103" t="s">
        <v>239</v>
      </c>
      <c r="D37" s="104"/>
      <c r="E37" s="104"/>
      <c r="F37" s="104"/>
      <c r="G37" s="104"/>
      <c r="H37" s="104"/>
      <c r="I37" s="104"/>
      <c r="J37" s="104"/>
      <c r="K37" s="121"/>
      <c r="L37" s="121"/>
      <c r="M37" s="49"/>
      <c r="N37" s="110"/>
      <c r="O37" s="110"/>
      <c r="P37" s="110"/>
      <c r="Q37" s="110"/>
      <c r="R37" s="110"/>
      <c r="S37" s="110"/>
      <c r="T37" s="110"/>
      <c r="U37" s="110"/>
      <c r="V37" s="49"/>
      <c r="W37" s="49"/>
      <c r="X37" s="146"/>
      <c r="Y37" s="49"/>
      <c r="Z37" s="49"/>
      <c r="AA37" s="49"/>
    </row>
    <row r="38" spans="1:27" ht="18.75" x14ac:dyDescent="0.3">
      <c r="A38" s="102"/>
      <c r="B38" s="111"/>
      <c r="C38" s="180"/>
      <c r="D38" s="106"/>
      <c r="E38" s="107"/>
      <c r="F38" s="106"/>
      <c r="G38" s="107"/>
      <c r="H38" s="106"/>
      <c r="I38" s="107"/>
      <c r="J38" s="106"/>
      <c r="K38" s="108">
        <f t="shared" ref="K38:K41" si="34">SUM(D38:J38)</f>
        <v>0</v>
      </c>
      <c r="L38" s="108">
        <f>K38-N38-O38-P38</f>
        <v>0</v>
      </c>
      <c r="M38" s="49"/>
      <c r="N38" s="109">
        <f>K38*$D$5</f>
        <v>0</v>
      </c>
      <c r="O38" s="109">
        <f>K38*0.062</f>
        <v>0</v>
      </c>
      <c r="P38" s="109">
        <f>K38*0.0145</f>
        <v>0</v>
      </c>
      <c r="Q38" s="110"/>
      <c r="R38" s="109">
        <f>K38*0.062</f>
        <v>0</v>
      </c>
      <c r="S38" s="109">
        <f>K38*0.0145</f>
        <v>0</v>
      </c>
      <c r="T38" s="109">
        <f>K38*0.006</f>
        <v>0</v>
      </c>
      <c r="U38" s="109">
        <f>K38*0.027</f>
        <v>0</v>
      </c>
      <c r="V38" s="49"/>
      <c r="W38" s="49"/>
      <c r="X38" s="49"/>
      <c r="Y38" s="49"/>
      <c r="Z38" s="49"/>
      <c r="AA38" s="49"/>
    </row>
    <row r="39" spans="1:27" ht="18.75" x14ac:dyDescent="0.3">
      <c r="A39" s="102"/>
      <c r="B39" s="111"/>
      <c r="C39" s="180"/>
      <c r="D39" s="106"/>
      <c r="E39" s="107"/>
      <c r="F39" s="106"/>
      <c r="G39" s="107"/>
      <c r="H39" s="106"/>
      <c r="I39" s="107"/>
      <c r="J39" s="106"/>
      <c r="K39" s="108">
        <f t="shared" si="34"/>
        <v>0</v>
      </c>
      <c r="L39" s="108">
        <f t="shared" ref="L39:L41" si="35">K39-N39-O39-P39</f>
        <v>0</v>
      </c>
      <c r="M39" s="49"/>
      <c r="N39" s="109">
        <f>K39*$D$5</f>
        <v>0</v>
      </c>
      <c r="O39" s="109">
        <f t="shared" ref="O39:O41" si="36">K39*0.062</f>
        <v>0</v>
      </c>
      <c r="P39" s="109">
        <f t="shared" ref="P39:P41" si="37">K39*0.0145</f>
        <v>0</v>
      </c>
      <c r="Q39" s="110"/>
      <c r="R39" s="109">
        <f t="shared" ref="R39:R41" si="38">K39*0.062</f>
        <v>0</v>
      </c>
      <c r="S39" s="109">
        <f t="shared" ref="S39:S41" si="39">K39*0.0145</f>
        <v>0</v>
      </c>
      <c r="T39" s="109">
        <f t="shared" ref="T39:T41" si="40">K39*0.006</f>
        <v>0</v>
      </c>
      <c r="U39" s="109">
        <f t="shared" ref="U39:U41" si="41">K39*0.027</f>
        <v>0</v>
      </c>
      <c r="V39" s="49"/>
      <c r="W39" s="49"/>
      <c r="X39" s="49"/>
      <c r="Y39" s="49"/>
      <c r="Z39" s="49"/>
      <c r="AA39" s="49"/>
    </row>
    <row r="40" spans="1:27" ht="18.75" x14ac:dyDescent="0.3">
      <c r="A40" s="102"/>
      <c r="B40" s="111"/>
      <c r="C40" s="180"/>
      <c r="D40" s="106"/>
      <c r="E40" s="107"/>
      <c r="F40" s="106"/>
      <c r="G40" s="107"/>
      <c r="H40" s="106"/>
      <c r="I40" s="107"/>
      <c r="J40" s="106"/>
      <c r="K40" s="108">
        <f t="shared" si="34"/>
        <v>0</v>
      </c>
      <c r="L40" s="108">
        <f t="shared" si="35"/>
        <v>0</v>
      </c>
      <c r="M40" s="49"/>
      <c r="N40" s="109">
        <f>K40*$D$5</f>
        <v>0</v>
      </c>
      <c r="O40" s="109">
        <f t="shared" si="36"/>
        <v>0</v>
      </c>
      <c r="P40" s="109">
        <f t="shared" si="37"/>
        <v>0</v>
      </c>
      <c r="Q40" s="110"/>
      <c r="R40" s="109">
        <f t="shared" si="38"/>
        <v>0</v>
      </c>
      <c r="S40" s="109">
        <f t="shared" si="39"/>
        <v>0</v>
      </c>
      <c r="T40" s="109">
        <f t="shared" si="40"/>
        <v>0</v>
      </c>
      <c r="U40" s="109">
        <f t="shared" si="41"/>
        <v>0</v>
      </c>
      <c r="V40" s="49"/>
      <c r="W40" s="49"/>
      <c r="X40" s="49"/>
      <c r="Y40" s="49"/>
      <c r="Z40" s="49"/>
      <c r="AA40" s="49"/>
    </row>
    <row r="41" spans="1:27" ht="19.5" thickBot="1" x14ac:dyDescent="0.35">
      <c r="A41" s="102"/>
      <c r="B41" s="111"/>
      <c r="C41" s="180"/>
      <c r="D41" s="113"/>
      <c r="E41" s="114"/>
      <c r="F41" s="113"/>
      <c r="G41" s="107"/>
      <c r="H41" s="106"/>
      <c r="I41" s="107"/>
      <c r="J41" s="106"/>
      <c r="K41" s="108">
        <f t="shared" si="34"/>
        <v>0</v>
      </c>
      <c r="L41" s="108">
        <f t="shared" si="35"/>
        <v>0</v>
      </c>
      <c r="M41" s="49"/>
      <c r="N41" s="109">
        <f>K41*$D$5</f>
        <v>0</v>
      </c>
      <c r="O41" s="109">
        <f t="shared" si="36"/>
        <v>0</v>
      </c>
      <c r="P41" s="109">
        <f t="shared" si="37"/>
        <v>0</v>
      </c>
      <c r="Q41" s="110"/>
      <c r="R41" s="109">
        <f t="shared" si="38"/>
        <v>0</v>
      </c>
      <c r="S41" s="109">
        <f t="shared" si="39"/>
        <v>0</v>
      </c>
      <c r="T41" s="109">
        <f t="shared" si="40"/>
        <v>0</v>
      </c>
      <c r="U41" s="109">
        <f t="shared" si="41"/>
        <v>0</v>
      </c>
      <c r="V41" s="49"/>
      <c r="W41" s="49"/>
      <c r="X41" s="49"/>
      <c r="Y41" s="49"/>
      <c r="Z41" s="49"/>
      <c r="AA41" s="49"/>
    </row>
    <row r="42" spans="1:27" ht="19.5" thickBot="1" x14ac:dyDescent="0.35">
      <c r="A42" s="115"/>
      <c r="B42" s="116"/>
      <c r="C42" s="117"/>
      <c r="D42" s="220" t="s">
        <v>250</v>
      </c>
      <c r="E42" s="221"/>
      <c r="F42" s="118">
        <f>SUM(N38:N41)+(SUM(O38:O41)+SUM(P38:P41)+SUM(R38:R41)+SUM(S38:S41))</f>
        <v>0</v>
      </c>
      <c r="G42" s="122"/>
      <c r="H42" s="122"/>
      <c r="I42" s="122"/>
      <c r="J42" s="122"/>
      <c r="K42" s="135">
        <f>SUM(K38:K41)</f>
        <v>0</v>
      </c>
      <c r="L42" s="135">
        <f>SUM(L38:L41)</f>
        <v>0</v>
      </c>
      <c r="M42" s="148"/>
      <c r="N42" s="135">
        <f>SUM(N38:N41)</f>
        <v>0</v>
      </c>
      <c r="O42" s="135">
        <f t="shared" ref="O42" si="42">SUM(O38:O41)</f>
        <v>0</v>
      </c>
      <c r="P42" s="135">
        <f t="shared" ref="P42" si="43">SUM(P38:P41)</f>
        <v>0</v>
      </c>
      <c r="Q42" s="131"/>
      <c r="R42" s="135">
        <f t="shared" ref="R42" si="44">SUM(R38:R41)</f>
        <v>0</v>
      </c>
      <c r="S42" s="135">
        <f t="shared" ref="S42" si="45">SUM(S38:S41)</f>
        <v>0</v>
      </c>
      <c r="T42" s="135">
        <f t="shared" ref="T42" si="46">SUM(T38:T41)</f>
        <v>0</v>
      </c>
      <c r="U42" s="135">
        <f t="shared" ref="U42" si="47">SUM(U38:U41)</f>
        <v>0</v>
      </c>
      <c r="V42" s="117"/>
      <c r="W42" s="117"/>
      <c r="X42" s="117"/>
      <c r="Y42" s="117"/>
      <c r="Z42" s="117"/>
      <c r="AA42" s="117"/>
    </row>
    <row r="43" spans="1:27" ht="18.75" x14ac:dyDescent="0.3">
      <c r="A43" s="102" t="s">
        <v>6</v>
      </c>
      <c r="B43" s="103" t="s">
        <v>242</v>
      </c>
      <c r="C43" s="103" t="s">
        <v>239</v>
      </c>
      <c r="D43" s="104"/>
      <c r="E43" s="104"/>
      <c r="F43" s="104"/>
      <c r="G43" s="104"/>
      <c r="H43" s="104"/>
      <c r="I43" s="104"/>
      <c r="J43" s="104"/>
      <c r="K43" s="121"/>
      <c r="L43" s="121"/>
      <c r="M43" s="49"/>
      <c r="N43" s="110"/>
      <c r="O43" s="110"/>
      <c r="P43" s="110"/>
      <c r="Q43" s="110"/>
      <c r="R43" s="110"/>
      <c r="S43" s="110"/>
      <c r="T43" s="110"/>
      <c r="U43" s="110"/>
      <c r="V43" s="49"/>
      <c r="W43" s="49"/>
      <c r="X43" s="49"/>
      <c r="Y43" s="49"/>
      <c r="Z43" s="49"/>
      <c r="AA43" s="49"/>
    </row>
    <row r="44" spans="1:27" ht="18.75" x14ac:dyDescent="0.3">
      <c r="A44" s="102"/>
      <c r="B44" s="111"/>
      <c r="C44" s="180"/>
      <c r="D44" s="106"/>
      <c r="E44" s="107"/>
      <c r="F44" s="106"/>
      <c r="G44" s="107"/>
      <c r="H44" s="106"/>
      <c r="I44" s="107"/>
      <c r="J44" s="106"/>
      <c r="K44" s="108">
        <f t="shared" ref="K44:K47" si="48">SUM(D44:J44)</f>
        <v>0</v>
      </c>
      <c r="L44" s="108">
        <f t="shared" ref="L44:L47" si="49">K44-N44-O44-P44</f>
        <v>0</v>
      </c>
      <c r="M44" s="49"/>
      <c r="N44" s="109">
        <f>K44*$D$5</f>
        <v>0</v>
      </c>
      <c r="O44" s="109">
        <f>K44*0.062</f>
        <v>0</v>
      </c>
      <c r="P44" s="109">
        <f>K44*0.0145</f>
        <v>0</v>
      </c>
      <c r="Q44" s="110"/>
      <c r="R44" s="109">
        <f>K44*0.062</f>
        <v>0</v>
      </c>
      <c r="S44" s="109">
        <f>K44*0.0145</f>
        <v>0</v>
      </c>
      <c r="T44" s="109">
        <f>K44*0.006</f>
        <v>0</v>
      </c>
      <c r="U44" s="109">
        <f>K44*0.027</f>
        <v>0</v>
      </c>
      <c r="V44" s="49"/>
      <c r="W44" s="49"/>
      <c r="X44" s="49"/>
      <c r="Y44" s="49"/>
      <c r="Z44" s="49"/>
      <c r="AA44" s="49"/>
    </row>
    <row r="45" spans="1:27" ht="18.75" x14ac:dyDescent="0.3">
      <c r="A45" s="102"/>
      <c r="B45" s="111"/>
      <c r="C45" s="180"/>
      <c r="D45" s="106"/>
      <c r="E45" s="107"/>
      <c r="F45" s="106"/>
      <c r="G45" s="107"/>
      <c r="H45" s="106"/>
      <c r="I45" s="107"/>
      <c r="J45" s="106"/>
      <c r="K45" s="108">
        <f t="shared" si="48"/>
        <v>0</v>
      </c>
      <c r="L45" s="108">
        <f t="shared" si="49"/>
        <v>0</v>
      </c>
      <c r="M45" s="49"/>
      <c r="N45" s="109">
        <f>K45*$D$5</f>
        <v>0</v>
      </c>
      <c r="O45" s="109">
        <f t="shared" ref="O45:O47" si="50">K45*0.062</f>
        <v>0</v>
      </c>
      <c r="P45" s="109">
        <f t="shared" ref="P45:P47" si="51">K45*0.0145</f>
        <v>0</v>
      </c>
      <c r="Q45" s="110"/>
      <c r="R45" s="109">
        <f t="shared" ref="R45:R47" si="52">K45*0.062</f>
        <v>0</v>
      </c>
      <c r="S45" s="109">
        <f t="shared" ref="S45:S47" si="53">K45*0.0145</f>
        <v>0</v>
      </c>
      <c r="T45" s="109">
        <f t="shared" ref="T45:T47" si="54">K45*0.006</f>
        <v>0</v>
      </c>
      <c r="U45" s="109">
        <f t="shared" ref="U45:U47" si="55">K45*0.027</f>
        <v>0</v>
      </c>
      <c r="V45" s="49"/>
      <c r="W45" s="49"/>
      <c r="X45" s="49"/>
      <c r="Y45" s="49"/>
      <c r="Z45" s="49"/>
      <c r="AA45" s="49"/>
    </row>
    <row r="46" spans="1:27" ht="18.75" x14ac:dyDescent="0.3">
      <c r="A46" s="102"/>
      <c r="B46" s="111"/>
      <c r="C46" s="180"/>
      <c r="D46" s="106"/>
      <c r="E46" s="107"/>
      <c r="F46" s="106"/>
      <c r="G46" s="107"/>
      <c r="H46" s="106"/>
      <c r="I46" s="107"/>
      <c r="J46" s="106"/>
      <c r="K46" s="108">
        <f t="shared" si="48"/>
        <v>0</v>
      </c>
      <c r="L46" s="108">
        <f t="shared" si="49"/>
        <v>0</v>
      </c>
      <c r="M46" s="49"/>
      <c r="N46" s="109">
        <f>K46*$D$5</f>
        <v>0</v>
      </c>
      <c r="O46" s="109">
        <f t="shared" si="50"/>
        <v>0</v>
      </c>
      <c r="P46" s="109">
        <f t="shared" si="51"/>
        <v>0</v>
      </c>
      <c r="Q46" s="110"/>
      <c r="R46" s="109">
        <f t="shared" si="52"/>
        <v>0</v>
      </c>
      <c r="S46" s="109">
        <f t="shared" si="53"/>
        <v>0</v>
      </c>
      <c r="T46" s="109">
        <f t="shared" si="54"/>
        <v>0</v>
      </c>
      <c r="U46" s="109">
        <f t="shared" si="55"/>
        <v>0</v>
      </c>
      <c r="V46" s="49"/>
      <c r="W46" s="49"/>
      <c r="X46" s="49"/>
      <c r="Y46" s="49"/>
      <c r="Z46" s="49"/>
      <c r="AA46" s="49"/>
    </row>
    <row r="47" spans="1:27" ht="18.75" x14ac:dyDescent="0.3">
      <c r="A47" s="102"/>
      <c r="B47" s="111"/>
      <c r="C47" s="180"/>
      <c r="D47" s="113"/>
      <c r="E47" s="114"/>
      <c r="F47" s="113"/>
      <c r="G47" s="107"/>
      <c r="H47" s="106"/>
      <c r="I47" s="107"/>
      <c r="J47" s="106"/>
      <c r="K47" s="108">
        <f t="shared" si="48"/>
        <v>0</v>
      </c>
      <c r="L47" s="108">
        <f t="shared" si="49"/>
        <v>0</v>
      </c>
      <c r="M47" s="49"/>
      <c r="N47" s="109">
        <f>K47*$D$5</f>
        <v>0</v>
      </c>
      <c r="O47" s="109">
        <f t="shared" si="50"/>
        <v>0</v>
      </c>
      <c r="P47" s="109">
        <f t="shared" si="51"/>
        <v>0</v>
      </c>
      <c r="Q47" s="110"/>
      <c r="R47" s="109">
        <f t="shared" si="52"/>
        <v>0</v>
      </c>
      <c r="S47" s="109">
        <f t="shared" si="53"/>
        <v>0</v>
      </c>
      <c r="T47" s="109">
        <f t="shared" si="54"/>
        <v>0</v>
      </c>
      <c r="U47" s="109">
        <f t="shared" si="55"/>
        <v>0</v>
      </c>
      <c r="V47" s="49"/>
      <c r="W47" s="49"/>
      <c r="X47" s="49"/>
      <c r="Y47" s="49"/>
      <c r="Z47" s="49"/>
      <c r="AA47" s="49"/>
    </row>
    <row r="48" spans="1:27" ht="19.5" thickBot="1" x14ac:dyDescent="0.35">
      <c r="A48" s="102"/>
      <c r="B48" s="111"/>
      <c r="C48" s="181"/>
      <c r="D48" s="113"/>
      <c r="E48" s="114"/>
      <c r="F48" s="113"/>
      <c r="G48" s="107"/>
      <c r="H48" s="106"/>
      <c r="I48" s="107"/>
      <c r="J48" s="106"/>
      <c r="K48" s="108">
        <f t="shared" ref="K48" si="56">SUM(D48:J48)</f>
        <v>0</v>
      </c>
      <c r="L48" s="108">
        <f t="shared" ref="L48" si="57">K48-N48-O48-P48</f>
        <v>0</v>
      </c>
      <c r="M48" s="49"/>
      <c r="N48" s="109">
        <f>K48*$D$5</f>
        <v>0</v>
      </c>
      <c r="O48" s="109">
        <f t="shared" ref="O48" si="58">K48*0.062</f>
        <v>0</v>
      </c>
      <c r="P48" s="109">
        <f t="shared" ref="P48" si="59">K48*0.0145</f>
        <v>0</v>
      </c>
      <c r="Q48" s="110"/>
      <c r="R48" s="109">
        <f t="shared" ref="R48" si="60">K48*0.062</f>
        <v>0</v>
      </c>
      <c r="S48" s="109">
        <f t="shared" ref="S48" si="61">K48*0.0145</f>
        <v>0</v>
      </c>
      <c r="T48" s="109">
        <f t="shared" ref="T48" si="62">K48*0.006</f>
        <v>0</v>
      </c>
      <c r="U48" s="109">
        <f t="shared" ref="U48" si="63">K48*0.027</f>
        <v>0</v>
      </c>
      <c r="V48" s="49"/>
      <c r="W48" s="49"/>
      <c r="X48" s="49"/>
      <c r="Y48" s="49"/>
      <c r="Z48" s="49"/>
      <c r="AA48" s="49"/>
    </row>
    <row r="49" spans="1:27" ht="19.5" thickBot="1" x14ac:dyDescent="0.35">
      <c r="A49" s="115"/>
      <c r="B49" s="116"/>
      <c r="C49" s="117"/>
      <c r="D49" s="220" t="s">
        <v>251</v>
      </c>
      <c r="E49" s="221"/>
      <c r="F49" s="118">
        <f>SUM(N44:N48)+(SUM(O44:O48)+SUM(P44:P48)+SUM(R44:R48)+SUM(S44:S48))</f>
        <v>0</v>
      </c>
      <c r="G49" s="122"/>
      <c r="H49" s="122"/>
      <c r="I49" s="122"/>
      <c r="J49" s="122"/>
      <c r="K49" s="135">
        <f>SUM(K44:K48)</f>
        <v>0</v>
      </c>
      <c r="L49" s="135">
        <f>SUM(L44:L48)</f>
        <v>0</v>
      </c>
      <c r="M49" s="148"/>
      <c r="N49" s="135">
        <f>SUM(N44:N48)</f>
        <v>0</v>
      </c>
      <c r="O49" s="135">
        <f t="shared" ref="O49:U49" si="64">SUM(O44:O48)</f>
        <v>0</v>
      </c>
      <c r="P49" s="135">
        <f t="shared" si="64"/>
        <v>0</v>
      </c>
      <c r="Q49" s="130"/>
      <c r="R49" s="135">
        <f>SUM(R44:R48)</f>
        <v>0</v>
      </c>
      <c r="S49" s="135">
        <f t="shared" si="64"/>
        <v>0</v>
      </c>
      <c r="T49" s="135">
        <f t="shared" si="64"/>
        <v>0</v>
      </c>
      <c r="U49" s="135">
        <f t="shared" si="64"/>
        <v>0</v>
      </c>
      <c r="V49" s="117"/>
      <c r="W49" s="117"/>
      <c r="X49" s="117"/>
      <c r="Y49" s="117"/>
      <c r="Z49" s="117"/>
      <c r="AA49" s="117"/>
    </row>
    <row r="50" spans="1:27" ht="18.75" x14ac:dyDescent="0.3">
      <c r="A50" s="102" t="s">
        <v>7</v>
      </c>
      <c r="B50" s="103" t="s">
        <v>242</v>
      </c>
      <c r="C50" s="103" t="s">
        <v>239</v>
      </c>
      <c r="D50" s="104"/>
      <c r="E50" s="104"/>
      <c r="F50" s="104"/>
      <c r="G50" s="104"/>
      <c r="H50" s="104"/>
      <c r="I50" s="104"/>
      <c r="J50" s="104"/>
      <c r="K50" s="121"/>
      <c r="L50" s="121"/>
      <c r="M50" s="49"/>
      <c r="N50" s="110"/>
      <c r="O50" s="110"/>
      <c r="P50" s="110"/>
      <c r="Q50" s="110"/>
      <c r="R50" s="110"/>
      <c r="S50" s="110"/>
      <c r="T50" s="110"/>
      <c r="U50" s="110"/>
      <c r="V50" s="49"/>
      <c r="W50" s="49"/>
      <c r="X50" s="49"/>
      <c r="Y50" s="49"/>
      <c r="Z50" s="49"/>
      <c r="AA50" s="49"/>
    </row>
    <row r="51" spans="1:27" ht="18.75" x14ac:dyDescent="0.3">
      <c r="A51" s="102"/>
      <c r="B51" s="111"/>
      <c r="C51" s="182"/>
      <c r="D51" s="106"/>
      <c r="E51" s="107"/>
      <c r="F51" s="106"/>
      <c r="G51" s="107"/>
      <c r="H51" s="106"/>
      <c r="I51" s="107"/>
      <c r="J51" s="106"/>
      <c r="K51" s="108">
        <f t="shared" ref="K51:K54" si="65">SUM(D51:J51)</f>
        <v>0</v>
      </c>
      <c r="L51" s="108">
        <f t="shared" ref="L51:L54" si="66">K51-N51-O51-P51</f>
        <v>0</v>
      </c>
      <c r="M51" s="49"/>
      <c r="N51" s="109">
        <f>K51*$D$5</f>
        <v>0</v>
      </c>
      <c r="O51" s="109">
        <f>K51*0.062</f>
        <v>0</v>
      </c>
      <c r="P51" s="109">
        <f>K51*0.0145</f>
        <v>0</v>
      </c>
      <c r="Q51" s="110"/>
      <c r="R51" s="109">
        <f>K51*0.062</f>
        <v>0</v>
      </c>
      <c r="S51" s="109">
        <f>K51*0.0145</f>
        <v>0</v>
      </c>
      <c r="T51" s="109">
        <f>K51*0.006</f>
        <v>0</v>
      </c>
      <c r="U51" s="109">
        <f>K51*0.027</f>
        <v>0</v>
      </c>
      <c r="V51" s="49"/>
      <c r="W51" s="49"/>
      <c r="X51" s="49"/>
      <c r="Y51" s="49"/>
      <c r="Z51" s="49"/>
      <c r="AA51" s="49"/>
    </row>
    <row r="52" spans="1:27" ht="18.75" x14ac:dyDescent="0.3">
      <c r="A52" s="102"/>
      <c r="B52" s="111"/>
      <c r="C52" s="180"/>
      <c r="D52" s="106"/>
      <c r="E52" s="107"/>
      <c r="F52" s="106"/>
      <c r="G52" s="107"/>
      <c r="H52" s="106"/>
      <c r="I52" s="107"/>
      <c r="J52" s="106"/>
      <c r="K52" s="108">
        <f t="shared" si="65"/>
        <v>0</v>
      </c>
      <c r="L52" s="108">
        <f t="shared" si="66"/>
        <v>0</v>
      </c>
      <c r="M52" s="49"/>
      <c r="N52" s="109">
        <f>K52*$D$5</f>
        <v>0</v>
      </c>
      <c r="O52" s="109">
        <f t="shared" ref="O52:O54" si="67">K52*0.062</f>
        <v>0</v>
      </c>
      <c r="P52" s="109">
        <f t="shared" ref="P52:P54" si="68">K52*0.0145</f>
        <v>0</v>
      </c>
      <c r="Q52" s="110"/>
      <c r="R52" s="109">
        <f t="shared" ref="R52:R54" si="69">K52*0.062</f>
        <v>0</v>
      </c>
      <c r="S52" s="109">
        <f t="shared" ref="S52:S54" si="70">K52*0.0145</f>
        <v>0</v>
      </c>
      <c r="T52" s="109">
        <f t="shared" ref="T52:T54" si="71">K52*0.006</f>
        <v>0</v>
      </c>
      <c r="U52" s="109">
        <f t="shared" ref="U52:U54" si="72">K52*0.027</f>
        <v>0</v>
      </c>
      <c r="V52" s="217" t="s">
        <v>273</v>
      </c>
      <c r="W52" s="218"/>
      <c r="X52" s="218"/>
      <c r="Y52" s="218"/>
      <c r="Z52" s="218"/>
      <c r="AA52" s="218"/>
    </row>
    <row r="53" spans="1:27" ht="18.75" x14ac:dyDescent="0.3">
      <c r="A53" s="102"/>
      <c r="B53" s="111"/>
      <c r="C53" s="180"/>
      <c r="D53" s="106"/>
      <c r="E53" s="107"/>
      <c r="F53" s="106"/>
      <c r="G53" s="107"/>
      <c r="H53" s="106"/>
      <c r="I53" s="107"/>
      <c r="J53" s="106"/>
      <c r="K53" s="108">
        <f t="shared" si="65"/>
        <v>0</v>
      </c>
      <c r="L53" s="108">
        <f t="shared" si="66"/>
        <v>0</v>
      </c>
      <c r="M53" s="49"/>
      <c r="N53" s="109">
        <f>K53*$D$5</f>
        <v>0</v>
      </c>
      <c r="O53" s="109">
        <f t="shared" si="67"/>
        <v>0</v>
      </c>
      <c r="P53" s="109">
        <f t="shared" si="68"/>
        <v>0</v>
      </c>
      <c r="Q53" s="110"/>
      <c r="R53" s="109">
        <f t="shared" si="69"/>
        <v>0</v>
      </c>
      <c r="S53" s="109">
        <f t="shared" si="70"/>
        <v>0</v>
      </c>
      <c r="T53" s="109">
        <f t="shared" si="71"/>
        <v>0</v>
      </c>
      <c r="U53" s="109">
        <f t="shared" si="72"/>
        <v>0</v>
      </c>
      <c r="V53" s="219" t="s">
        <v>245</v>
      </c>
      <c r="W53" s="219"/>
      <c r="X53" s="219"/>
      <c r="Y53" s="219"/>
      <c r="Z53" s="216" t="s">
        <v>246</v>
      </c>
      <c r="AA53" s="216"/>
    </row>
    <row r="54" spans="1:27" ht="19.5" thickBot="1" x14ac:dyDescent="0.35">
      <c r="A54" s="102"/>
      <c r="B54" s="111"/>
      <c r="C54" s="180"/>
      <c r="D54" s="113"/>
      <c r="E54" s="114"/>
      <c r="F54" s="113"/>
      <c r="G54" s="114"/>
      <c r="H54" s="113"/>
      <c r="I54" s="114"/>
      <c r="J54" s="106"/>
      <c r="K54" s="108">
        <f t="shared" si="65"/>
        <v>0</v>
      </c>
      <c r="L54" s="108">
        <f t="shared" si="66"/>
        <v>0</v>
      </c>
      <c r="M54" s="49"/>
      <c r="N54" s="109">
        <f>K54*$D$5</f>
        <v>0</v>
      </c>
      <c r="O54" s="109">
        <f t="shared" si="67"/>
        <v>0</v>
      </c>
      <c r="P54" s="109">
        <f t="shared" si="68"/>
        <v>0</v>
      </c>
      <c r="Q54" s="110"/>
      <c r="R54" s="109">
        <f t="shared" si="69"/>
        <v>0</v>
      </c>
      <c r="S54" s="109">
        <f t="shared" si="70"/>
        <v>0</v>
      </c>
      <c r="T54" s="109">
        <f t="shared" si="71"/>
        <v>0</v>
      </c>
      <c r="U54" s="109">
        <f t="shared" si="72"/>
        <v>0</v>
      </c>
      <c r="V54" s="103" t="s">
        <v>247</v>
      </c>
      <c r="W54" s="103" t="s">
        <v>222</v>
      </c>
      <c r="X54" s="103" t="s">
        <v>223</v>
      </c>
      <c r="Y54" s="103" t="s">
        <v>224</v>
      </c>
      <c r="Z54" s="103" t="s">
        <v>223</v>
      </c>
      <c r="AA54" s="103" t="s">
        <v>224</v>
      </c>
    </row>
    <row r="55" spans="1:27" ht="19.5" thickBot="1" x14ac:dyDescent="0.35">
      <c r="A55" s="115"/>
      <c r="B55" s="116"/>
      <c r="C55" s="117"/>
      <c r="D55" s="220" t="s">
        <v>252</v>
      </c>
      <c r="E55" s="221"/>
      <c r="F55" s="118">
        <f>SUM(N51:N54)+(SUM(O51:O54)+SUM(P51:P54)+SUM(R51:R54)+SUM(S51:S54))</f>
        <v>0</v>
      </c>
      <c r="G55" s="222" t="s">
        <v>253</v>
      </c>
      <c r="H55" s="223"/>
      <c r="I55" s="124">
        <f>IF(SUM(K23,K29,K36,K42,K49,K55)&lt;9000,(SUM(K42,K49,K55)*$L$14),((9000*$L$14)-I36))</f>
        <v>0</v>
      </c>
      <c r="J55" s="145"/>
      <c r="K55" s="135">
        <f>SUM(K51:K54)</f>
        <v>0</v>
      </c>
      <c r="L55" s="135">
        <f>SUM(L51:L54)</f>
        <v>0</v>
      </c>
      <c r="M55" s="49"/>
      <c r="N55" s="135">
        <f>SUM(N51:N54)</f>
        <v>0</v>
      </c>
      <c r="O55" s="135">
        <f>SUM(O51:O54)</f>
        <v>0</v>
      </c>
      <c r="P55" s="135">
        <f>SUM(P51:P54)</f>
        <v>0</v>
      </c>
      <c r="Q55" s="120"/>
      <c r="R55" s="135">
        <f>SUM(R51:R54)</f>
        <v>0</v>
      </c>
      <c r="S55" s="135">
        <f>SUM(S51:S54)</f>
        <v>0</v>
      </c>
      <c r="T55" s="135">
        <f>SUM(T51:T54)</f>
        <v>0</v>
      </c>
      <c r="U55" s="135">
        <f>SUM(U51:U54)</f>
        <v>0</v>
      </c>
      <c r="V55" s="121">
        <f>SUM(K38:K41)+SUM(K44:K48)+SUM(K51:K54)</f>
        <v>0</v>
      </c>
      <c r="W55" s="121">
        <f>SUM(N38:N41)+SUM(N44:N48)+SUM(N51:N54)</f>
        <v>0</v>
      </c>
      <c r="X55" s="121">
        <f>SUM(O38:O41)+SUM(O44:O48)+SUM(O51:O54)</f>
        <v>0</v>
      </c>
      <c r="Y55" s="121">
        <f>SUM(P38:P41)+SUM(P44:P48)+SUM(P51:P54)</f>
        <v>0</v>
      </c>
      <c r="Z55" s="121">
        <f>SUM(R38:R41)+SUM(R44:R48)+SUM(R51:R54)</f>
        <v>0</v>
      </c>
      <c r="AA55" s="121">
        <f>SUM(S38:S41)+SUM(S44:S48)+SUM(S51:S54)</f>
        <v>0</v>
      </c>
    </row>
    <row r="56" spans="1:27" ht="18.75" x14ac:dyDescent="0.3">
      <c r="A56" s="102" t="s">
        <v>8</v>
      </c>
      <c r="B56" s="103" t="s">
        <v>242</v>
      </c>
      <c r="C56" s="103" t="s">
        <v>239</v>
      </c>
      <c r="D56" s="104"/>
      <c r="E56" s="104"/>
      <c r="F56" s="104"/>
      <c r="G56" s="104"/>
      <c r="H56" s="104"/>
      <c r="I56" s="104"/>
      <c r="J56" s="104"/>
      <c r="K56" s="121"/>
      <c r="L56" s="121"/>
      <c r="M56" s="49"/>
      <c r="N56" s="110"/>
      <c r="O56" s="110"/>
      <c r="P56" s="110"/>
      <c r="Q56" s="110"/>
      <c r="R56" s="110"/>
      <c r="S56" s="110"/>
      <c r="T56" s="110"/>
      <c r="U56" s="110"/>
      <c r="V56" s="49"/>
      <c r="W56" s="49"/>
      <c r="X56" s="49"/>
      <c r="Y56" s="49"/>
      <c r="Z56" s="49"/>
      <c r="AA56" s="49"/>
    </row>
    <row r="57" spans="1:27" ht="18.75" x14ac:dyDescent="0.3">
      <c r="A57" s="102"/>
      <c r="B57" s="111"/>
      <c r="C57" s="180"/>
      <c r="D57" s="106"/>
      <c r="E57" s="107"/>
      <c r="F57" s="106"/>
      <c r="G57" s="107"/>
      <c r="H57" s="106"/>
      <c r="I57" s="107"/>
      <c r="J57" s="106"/>
      <c r="K57" s="108">
        <f t="shared" ref="K57:K60" si="73">SUM(D57:J57)</f>
        <v>0</v>
      </c>
      <c r="L57" s="108">
        <f t="shared" ref="L57:L60" si="74">K57-N57-O57-P57</f>
        <v>0</v>
      </c>
      <c r="M57" s="49"/>
      <c r="N57" s="109">
        <f>K57*$D$5</f>
        <v>0</v>
      </c>
      <c r="O57" s="109">
        <f>K57*0.062</f>
        <v>0</v>
      </c>
      <c r="P57" s="109">
        <f>K57*0.0145</f>
        <v>0</v>
      </c>
      <c r="Q57" s="110"/>
      <c r="R57" s="109">
        <f>K57*0.062</f>
        <v>0</v>
      </c>
      <c r="S57" s="109">
        <f>K57*0.0145</f>
        <v>0</v>
      </c>
      <c r="T57" s="109">
        <f>K57*0.006</f>
        <v>0</v>
      </c>
      <c r="U57" s="109">
        <f>K57*0.027</f>
        <v>0</v>
      </c>
      <c r="V57" s="49"/>
      <c r="W57" s="49"/>
      <c r="X57" s="49"/>
      <c r="Y57" s="49"/>
      <c r="Z57" s="49"/>
      <c r="AA57" s="49"/>
    </row>
    <row r="58" spans="1:27" ht="18.75" x14ac:dyDescent="0.3">
      <c r="A58" s="102"/>
      <c r="B58" s="111"/>
      <c r="C58" s="180"/>
      <c r="D58" s="106"/>
      <c r="E58" s="107"/>
      <c r="F58" s="106"/>
      <c r="G58" s="107"/>
      <c r="H58" s="106"/>
      <c r="I58" s="107"/>
      <c r="J58" s="106"/>
      <c r="K58" s="108">
        <f t="shared" si="73"/>
        <v>0</v>
      </c>
      <c r="L58" s="108">
        <f t="shared" si="74"/>
        <v>0</v>
      </c>
      <c r="M58" s="49"/>
      <c r="N58" s="109">
        <f>K58*$D$5</f>
        <v>0</v>
      </c>
      <c r="O58" s="109">
        <f t="shared" ref="O58:O60" si="75">K58*0.062</f>
        <v>0</v>
      </c>
      <c r="P58" s="109">
        <f t="shared" ref="P58:P60" si="76">K58*0.0145</f>
        <v>0</v>
      </c>
      <c r="Q58" s="110"/>
      <c r="R58" s="109">
        <f t="shared" ref="R58:R60" si="77">K58*0.062</f>
        <v>0</v>
      </c>
      <c r="S58" s="109">
        <f t="shared" ref="S58:S60" si="78">K58*0.0145</f>
        <v>0</v>
      </c>
      <c r="T58" s="109">
        <f t="shared" ref="T58:T60" si="79">K58*0.006</f>
        <v>0</v>
      </c>
      <c r="U58" s="109">
        <f t="shared" ref="U58:U60" si="80">K58*0.027</f>
        <v>0</v>
      </c>
      <c r="V58" s="49"/>
      <c r="W58" s="49"/>
      <c r="X58" s="49"/>
      <c r="Y58" s="49"/>
      <c r="Z58" s="49"/>
      <c r="AA58" s="49"/>
    </row>
    <row r="59" spans="1:27" ht="18.75" x14ac:dyDescent="0.3">
      <c r="A59" s="102"/>
      <c r="B59" s="111"/>
      <c r="C59" s="180"/>
      <c r="D59" s="106"/>
      <c r="E59" s="107"/>
      <c r="F59" s="106"/>
      <c r="G59" s="107"/>
      <c r="H59" s="106"/>
      <c r="I59" s="107"/>
      <c r="J59" s="106"/>
      <c r="K59" s="108">
        <f t="shared" si="73"/>
        <v>0</v>
      </c>
      <c r="L59" s="108">
        <f t="shared" si="74"/>
        <v>0</v>
      </c>
      <c r="M59" s="49"/>
      <c r="N59" s="109">
        <f>K59*$D$5</f>
        <v>0</v>
      </c>
      <c r="O59" s="109">
        <f t="shared" si="75"/>
        <v>0</v>
      </c>
      <c r="P59" s="109">
        <f t="shared" si="76"/>
        <v>0</v>
      </c>
      <c r="Q59" s="110"/>
      <c r="R59" s="109">
        <f t="shared" si="77"/>
        <v>0</v>
      </c>
      <c r="S59" s="109">
        <f t="shared" si="78"/>
        <v>0</v>
      </c>
      <c r="T59" s="109">
        <f t="shared" si="79"/>
        <v>0</v>
      </c>
      <c r="U59" s="109">
        <f t="shared" si="80"/>
        <v>0</v>
      </c>
      <c r="V59" s="49"/>
      <c r="W59" s="49"/>
      <c r="X59" s="49"/>
      <c r="Y59" s="49"/>
      <c r="Z59" s="49"/>
      <c r="AA59" s="49"/>
    </row>
    <row r="60" spans="1:27" ht="18.75" x14ac:dyDescent="0.3">
      <c r="A60" s="102"/>
      <c r="B60" s="111"/>
      <c r="C60" s="180"/>
      <c r="D60" s="113"/>
      <c r="E60" s="114"/>
      <c r="F60" s="113"/>
      <c r="G60" s="107"/>
      <c r="H60" s="106"/>
      <c r="I60" s="107"/>
      <c r="J60" s="106"/>
      <c r="K60" s="108">
        <f t="shared" si="73"/>
        <v>0</v>
      </c>
      <c r="L60" s="108">
        <f t="shared" si="74"/>
        <v>0</v>
      </c>
      <c r="M60" s="49"/>
      <c r="N60" s="109">
        <f>K60*$D$5</f>
        <v>0</v>
      </c>
      <c r="O60" s="109">
        <f t="shared" si="75"/>
        <v>0</v>
      </c>
      <c r="P60" s="109">
        <f t="shared" si="76"/>
        <v>0</v>
      </c>
      <c r="Q60" s="110"/>
      <c r="R60" s="109">
        <f t="shared" si="77"/>
        <v>0</v>
      </c>
      <c r="S60" s="109">
        <f t="shared" si="78"/>
        <v>0</v>
      </c>
      <c r="T60" s="109">
        <f t="shared" si="79"/>
        <v>0</v>
      </c>
      <c r="U60" s="109">
        <f t="shared" si="80"/>
        <v>0</v>
      </c>
      <c r="V60" s="49"/>
      <c r="W60" s="49"/>
      <c r="X60" s="49"/>
      <c r="Y60" s="49"/>
      <c r="Z60" s="49"/>
      <c r="AA60" s="49"/>
    </row>
    <row r="61" spans="1:27" ht="19.5" thickBot="1" x14ac:dyDescent="0.35">
      <c r="A61" s="102"/>
      <c r="B61" s="111"/>
      <c r="C61" s="180"/>
      <c r="D61" s="113"/>
      <c r="E61" s="114"/>
      <c r="F61" s="113"/>
      <c r="G61" s="107"/>
      <c r="H61" s="106"/>
      <c r="I61" s="107"/>
      <c r="J61" s="106"/>
      <c r="K61" s="108">
        <f t="shared" ref="K61" si="81">SUM(D61:J61)</f>
        <v>0</v>
      </c>
      <c r="L61" s="108">
        <f t="shared" ref="L61" si="82">K61-N61-O61-P61</f>
        <v>0</v>
      </c>
      <c r="M61" s="49"/>
      <c r="N61" s="109">
        <f>K61*$D$5</f>
        <v>0</v>
      </c>
      <c r="O61" s="109">
        <f t="shared" ref="O61" si="83">K61*0.062</f>
        <v>0</v>
      </c>
      <c r="P61" s="109">
        <f t="shared" ref="P61" si="84">K61*0.0145</f>
        <v>0</v>
      </c>
      <c r="Q61" s="110"/>
      <c r="R61" s="109">
        <f t="shared" ref="R61" si="85">K61*0.062</f>
        <v>0</v>
      </c>
      <c r="S61" s="109">
        <f t="shared" ref="S61" si="86">K61*0.0145</f>
        <v>0</v>
      </c>
      <c r="T61" s="109">
        <f t="shared" ref="T61" si="87">K61*0.006</f>
        <v>0</v>
      </c>
      <c r="U61" s="109">
        <f t="shared" ref="U61" si="88">K61*0.027</f>
        <v>0</v>
      </c>
      <c r="V61" s="49"/>
      <c r="W61" s="49"/>
      <c r="X61" s="49"/>
      <c r="Y61" s="49"/>
      <c r="Z61" s="49"/>
      <c r="AA61" s="49"/>
    </row>
    <row r="62" spans="1:27" ht="19.5" thickBot="1" x14ac:dyDescent="0.35">
      <c r="A62" s="115"/>
      <c r="B62" s="116"/>
      <c r="C62" s="117"/>
      <c r="D62" s="220" t="s">
        <v>254</v>
      </c>
      <c r="E62" s="221"/>
      <c r="F62" s="118">
        <f>SUM(N57:N61)+(SUM(O57:O61)+SUM(P57:P61)+SUM(R57:R61)+SUM(S57:S61))</f>
        <v>0</v>
      </c>
      <c r="G62" s="122"/>
      <c r="H62" s="122"/>
      <c r="I62" s="122"/>
      <c r="J62" s="122"/>
      <c r="K62" s="135">
        <f>SUM(K57:K61)</f>
        <v>0</v>
      </c>
      <c r="L62" s="135">
        <f>SUM(L57:L61)</f>
        <v>0</v>
      </c>
      <c r="M62" s="148"/>
      <c r="N62" s="135">
        <f>SUM(N57:N61)</f>
        <v>0</v>
      </c>
      <c r="O62" s="135">
        <f>SUM(O57:O61)</f>
        <v>0</v>
      </c>
      <c r="P62" s="135">
        <f>SUM(P57:P61)</f>
        <v>0</v>
      </c>
      <c r="Q62" s="131"/>
      <c r="R62" s="135">
        <f>SUM(R57:R61)</f>
        <v>0</v>
      </c>
      <c r="S62" s="135">
        <f>SUM(S57:S61)</f>
        <v>0</v>
      </c>
      <c r="T62" s="135">
        <f>SUM(T57:T61)</f>
        <v>0</v>
      </c>
      <c r="U62" s="135">
        <f>SUM(U57:U61)</f>
        <v>0</v>
      </c>
      <c r="V62" s="117"/>
      <c r="W62" s="117"/>
      <c r="X62" s="117"/>
      <c r="Y62" s="117"/>
      <c r="Z62" s="117"/>
      <c r="AA62" s="117"/>
    </row>
    <row r="63" spans="1:27" ht="18.75" x14ac:dyDescent="0.3">
      <c r="A63" s="102" t="s">
        <v>9</v>
      </c>
      <c r="B63" s="103" t="s">
        <v>242</v>
      </c>
      <c r="C63" s="103" t="s">
        <v>239</v>
      </c>
      <c r="D63" s="104"/>
      <c r="E63" s="104"/>
      <c r="F63" s="104"/>
      <c r="G63" s="104"/>
      <c r="H63" s="104"/>
      <c r="I63" s="104"/>
      <c r="J63" s="104"/>
      <c r="K63" s="121"/>
      <c r="L63" s="121"/>
      <c r="M63" s="49"/>
      <c r="N63" s="110"/>
      <c r="O63" s="110"/>
      <c r="P63" s="110"/>
      <c r="Q63" s="110"/>
      <c r="R63" s="110"/>
      <c r="S63" s="110"/>
      <c r="T63" s="110"/>
      <c r="U63" s="110"/>
      <c r="V63" s="49"/>
      <c r="W63" s="49"/>
      <c r="X63" s="49"/>
      <c r="Y63" s="49"/>
      <c r="Z63" s="49"/>
      <c r="AA63" s="49"/>
    </row>
    <row r="64" spans="1:27" ht="18.75" x14ac:dyDescent="0.3">
      <c r="A64" s="102"/>
      <c r="B64" s="111"/>
      <c r="C64" s="180"/>
      <c r="D64" s="106"/>
      <c r="E64" s="107"/>
      <c r="F64" s="106"/>
      <c r="G64" s="107"/>
      <c r="H64" s="106"/>
      <c r="I64" s="107"/>
      <c r="J64" s="106"/>
      <c r="K64" s="108">
        <f t="shared" ref="K64:K67" si="89">SUM(D64:J64)</f>
        <v>0</v>
      </c>
      <c r="L64" s="108">
        <f t="shared" ref="L64:L67" si="90">K64-N64-O64-P64</f>
        <v>0</v>
      </c>
      <c r="M64" s="49"/>
      <c r="N64" s="109">
        <f>K64*$D$5</f>
        <v>0</v>
      </c>
      <c r="O64" s="109">
        <f t="shared" ref="O64:O67" si="91">K64*0.062</f>
        <v>0</v>
      </c>
      <c r="P64" s="109">
        <f t="shared" ref="P64:P67" si="92">K64*0.0145</f>
        <v>0</v>
      </c>
      <c r="Q64" s="110"/>
      <c r="R64" s="109">
        <f t="shared" ref="R64:R67" si="93">K64*0.062</f>
        <v>0</v>
      </c>
      <c r="S64" s="109">
        <f t="shared" ref="S64:S67" si="94">K64*0.0145</f>
        <v>0</v>
      </c>
      <c r="T64" s="109">
        <f t="shared" ref="T64:T67" si="95">K64*0.006</f>
        <v>0</v>
      </c>
      <c r="U64" s="109">
        <f t="shared" ref="U64:U67" si="96">K64*0.027</f>
        <v>0</v>
      </c>
      <c r="V64" s="49"/>
      <c r="W64" s="49"/>
      <c r="X64" s="49"/>
      <c r="Y64" s="49"/>
      <c r="Z64" s="49"/>
      <c r="AA64" s="49"/>
    </row>
    <row r="65" spans="1:27" ht="18.75" x14ac:dyDescent="0.3">
      <c r="A65" s="102"/>
      <c r="B65" s="111"/>
      <c r="C65" s="180"/>
      <c r="D65" s="106"/>
      <c r="E65" s="107"/>
      <c r="F65" s="106"/>
      <c r="G65" s="107"/>
      <c r="H65" s="106"/>
      <c r="I65" s="107"/>
      <c r="J65" s="106"/>
      <c r="K65" s="108">
        <f t="shared" si="89"/>
        <v>0</v>
      </c>
      <c r="L65" s="108">
        <f t="shared" si="90"/>
        <v>0</v>
      </c>
      <c r="M65" s="49"/>
      <c r="N65" s="109">
        <f>K65*$D$5</f>
        <v>0</v>
      </c>
      <c r="O65" s="109">
        <f t="shared" si="91"/>
        <v>0</v>
      </c>
      <c r="P65" s="109">
        <f t="shared" si="92"/>
        <v>0</v>
      </c>
      <c r="Q65" s="110"/>
      <c r="R65" s="109">
        <f t="shared" si="93"/>
        <v>0</v>
      </c>
      <c r="S65" s="109">
        <f t="shared" si="94"/>
        <v>0</v>
      </c>
      <c r="T65" s="109">
        <f t="shared" si="95"/>
        <v>0</v>
      </c>
      <c r="U65" s="109">
        <f t="shared" si="96"/>
        <v>0</v>
      </c>
      <c r="V65" s="49"/>
      <c r="W65" s="49"/>
      <c r="X65" s="49"/>
      <c r="Y65" s="49"/>
      <c r="Z65" s="49"/>
      <c r="AA65" s="49"/>
    </row>
    <row r="66" spans="1:27" ht="18.75" x14ac:dyDescent="0.3">
      <c r="A66" s="102"/>
      <c r="B66" s="111"/>
      <c r="C66" s="180"/>
      <c r="D66" s="106"/>
      <c r="E66" s="107"/>
      <c r="F66" s="106"/>
      <c r="G66" s="107"/>
      <c r="H66" s="106"/>
      <c r="I66" s="107"/>
      <c r="J66" s="106"/>
      <c r="K66" s="108">
        <f t="shared" si="89"/>
        <v>0</v>
      </c>
      <c r="L66" s="108">
        <f t="shared" si="90"/>
        <v>0</v>
      </c>
      <c r="M66" s="49"/>
      <c r="N66" s="109">
        <f>K66*$D$5</f>
        <v>0</v>
      </c>
      <c r="O66" s="109">
        <f t="shared" si="91"/>
        <v>0</v>
      </c>
      <c r="P66" s="109">
        <f t="shared" si="92"/>
        <v>0</v>
      </c>
      <c r="Q66" s="110"/>
      <c r="R66" s="109">
        <f t="shared" si="93"/>
        <v>0</v>
      </c>
      <c r="S66" s="109">
        <f t="shared" si="94"/>
        <v>0</v>
      </c>
      <c r="T66" s="109">
        <f t="shared" si="95"/>
        <v>0</v>
      </c>
      <c r="U66" s="109">
        <f t="shared" si="96"/>
        <v>0</v>
      </c>
      <c r="V66" s="49"/>
      <c r="W66" s="49"/>
      <c r="X66" s="49"/>
      <c r="Y66" s="49"/>
      <c r="Z66" s="49"/>
      <c r="AA66" s="49"/>
    </row>
    <row r="67" spans="1:27" ht="19.5" thickBot="1" x14ac:dyDescent="0.35">
      <c r="A67" s="102"/>
      <c r="B67" s="111"/>
      <c r="C67" s="180"/>
      <c r="D67" s="113"/>
      <c r="E67" s="114"/>
      <c r="F67" s="113"/>
      <c r="G67" s="107"/>
      <c r="H67" s="106"/>
      <c r="I67" s="107"/>
      <c r="J67" s="106"/>
      <c r="K67" s="108">
        <f t="shared" si="89"/>
        <v>0</v>
      </c>
      <c r="L67" s="108">
        <f t="shared" si="90"/>
        <v>0</v>
      </c>
      <c r="M67" s="49"/>
      <c r="N67" s="109">
        <f>K67*$D$5</f>
        <v>0</v>
      </c>
      <c r="O67" s="109">
        <f t="shared" si="91"/>
        <v>0</v>
      </c>
      <c r="P67" s="109">
        <f t="shared" si="92"/>
        <v>0</v>
      </c>
      <c r="Q67" s="110"/>
      <c r="R67" s="109">
        <f t="shared" si="93"/>
        <v>0</v>
      </c>
      <c r="S67" s="109">
        <f t="shared" si="94"/>
        <v>0</v>
      </c>
      <c r="T67" s="109">
        <f t="shared" si="95"/>
        <v>0</v>
      </c>
      <c r="U67" s="109">
        <f t="shared" si="96"/>
        <v>0</v>
      </c>
      <c r="V67" s="49"/>
      <c r="W67" s="49"/>
      <c r="X67" s="49"/>
      <c r="Y67" s="49"/>
      <c r="Z67" s="49"/>
      <c r="AA67" s="49"/>
    </row>
    <row r="68" spans="1:27" ht="19.5" thickBot="1" x14ac:dyDescent="0.35">
      <c r="A68" s="115"/>
      <c r="B68" s="116"/>
      <c r="C68" s="117"/>
      <c r="D68" s="220" t="s">
        <v>264</v>
      </c>
      <c r="E68" s="221"/>
      <c r="F68" s="118">
        <f>SUM(N64:N67)+(SUM(O64:O67)+SUM(P64:P67)+SUM(R64:R67)+SUM(S64:S67))</f>
        <v>0</v>
      </c>
      <c r="G68" s="122"/>
      <c r="H68" s="122"/>
      <c r="I68" s="122"/>
      <c r="J68" s="122"/>
      <c r="K68" s="135">
        <f>SUM(K64:K67)</f>
        <v>0</v>
      </c>
      <c r="L68" s="135">
        <f>SUM(L64:L67)</f>
        <v>0</v>
      </c>
      <c r="M68" s="49"/>
      <c r="N68" s="135">
        <f>SUM(N64:N67)</f>
        <v>0</v>
      </c>
      <c r="O68" s="135">
        <f>SUM(O64:O67)</f>
        <v>0</v>
      </c>
      <c r="P68" s="135">
        <f>SUM(P64:P67)</f>
        <v>0</v>
      </c>
      <c r="Q68" s="130"/>
      <c r="R68" s="135">
        <f>SUM(R64:R67)</f>
        <v>0</v>
      </c>
      <c r="S68" s="135">
        <f>SUM(S64:S67)</f>
        <v>0</v>
      </c>
      <c r="T68" s="135">
        <f>SUM(T64:T67)</f>
        <v>0</v>
      </c>
      <c r="U68" s="135">
        <f>SUM(U64:U67)</f>
        <v>0</v>
      </c>
      <c r="V68" s="117"/>
      <c r="W68" s="117"/>
      <c r="X68" s="117"/>
      <c r="Y68" s="117"/>
      <c r="Z68" s="117"/>
      <c r="AA68" s="117"/>
    </row>
    <row r="69" spans="1:27" ht="18.75" x14ac:dyDescent="0.3">
      <c r="A69" s="102" t="s">
        <v>10</v>
      </c>
      <c r="B69" s="103" t="s">
        <v>242</v>
      </c>
      <c r="C69" s="103" t="s">
        <v>239</v>
      </c>
      <c r="D69" s="104"/>
      <c r="E69" s="104"/>
      <c r="F69" s="104"/>
      <c r="G69" s="104"/>
      <c r="H69" s="104"/>
      <c r="I69" s="104"/>
      <c r="J69" s="104"/>
      <c r="K69" s="121"/>
      <c r="L69" s="121"/>
      <c r="M69" s="49"/>
      <c r="N69" s="110"/>
      <c r="O69" s="110"/>
      <c r="P69" s="110"/>
      <c r="Q69" s="110"/>
      <c r="R69" s="110"/>
      <c r="S69" s="110"/>
      <c r="T69" s="110"/>
      <c r="U69" s="110"/>
      <c r="V69" s="49"/>
      <c r="W69" s="49"/>
      <c r="X69" s="49"/>
      <c r="Y69" s="49"/>
      <c r="Z69" s="49"/>
      <c r="AA69" s="49"/>
    </row>
    <row r="70" spans="1:27" ht="18.75" x14ac:dyDescent="0.3">
      <c r="A70" s="102"/>
      <c r="B70" s="111"/>
      <c r="C70" s="180"/>
      <c r="D70" s="106"/>
      <c r="E70" s="107"/>
      <c r="F70" s="106"/>
      <c r="G70" s="107"/>
      <c r="H70" s="106"/>
      <c r="I70" s="107"/>
      <c r="J70" s="106"/>
      <c r="K70" s="108">
        <f t="shared" ref="K70:K73" si="97">SUM(D70:J70)</f>
        <v>0</v>
      </c>
      <c r="L70" s="108">
        <f t="shared" ref="L70:L73" si="98">K70-N70-O70-P70</f>
        <v>0</v>
      </c>
      <c r="M70" s="49"/>
      <c r="N70" s="109">
        <f>K70*$D$5</f>
        <v>0</v>
      </c>
      <c r="O70" s="109">
        <f>K70*0.062</f>
        <v>0</v>
      </c>
      <c r="P70" s="109">
        <f>K70*0.0145</f>
        <v>0</v>
      </c>
      <c r="Q70" s="110"/>
      <c r="R70" s="109">
        <f>K70*0.062</f>
        <v>0</v>
      </c>
      <c r="S70" s="109">
        <f>K70*0.0145</f>
        <v>0</v>
      </c>
      <c r="T70" s="109">
        <f>K70*0.006</f>
        <v>0</v>
      </c>
      <c r="U70" s="109">
        <f>K70*0.027</f>
        <v>0</v>
      </c>
      <c r="V70" s="49"/>
      <c r="W70" s="49"/>
      <c r="X70" s="49"/>
      <c r="Y70" s="49"/>
      <c r="Z70" s="49"/>
      <c r="AA70" s="49"/>
    </row>
    <row r="71" spans="1:27" ht="18.75" x14ac:dyDescent="0.3">
      <c r="A71" s="102"/>
      <c r="B71" s="111"/>
      <c r="C71" s="180"/>
      <c r="D71" s="106"/>
      <c r="E71" s="107"/>
      <c r="F71" s="106"/>
      <c r="G71" s="107"/>
      <c r="H71" s="106"/>
      <c r="I71" s="107"/>
      <c r="J71" s="106"/>
      <c r="K71" s="108">
        <f t="shared" si="97"/>
        <v>0</v>
      </c>
      <c r="L71" s="108">
        <f t="shared" si="98"/>
        <v>0</v>
      </c>
      <c r="M71" s="49"/>
      <c r="N71" s="109">
        <f>K71*$D$5</f>
        <v>0</v>
      </c>
      <c r="O71" s="109">
        <f t="shared" ref="O71:O73" si="99">K71*0.062</f>
        <v>0</v>
      </c>
      <c r="P71" s="109">
        <f t="shared" ref="P71:P73" si="100">K71*0.0145</f>
        <v>0</v>
      </c>
      <c r="Q71" s="110"/>
      <c r="R71" s="109">
        <f t="shared" ref="R71:R73" si="101">K71*0.062</f>
        <v>0</v>
      </c>
      <c r="S71" s="109">
        <f t="shared" ref="S71:S73" si="102">K71*0.0145</f>
        <v>0</v>
      </c>
      <c r="T71" s="109">
        <f t="shared" ref="T71:T73" si="103">K71*0.006</f>
        <v>0</v>
      </c>
      <c r="U71" s="109">
        <f t="shared" ref="U71:U73" si="104">K71*0.027</f>
        <v>0</v>
      </c>
      <c r="V71" s="217" t="s">
        <v>274</v>
      </c>
      <c r="W71" s="218"/>
      <c r="X71" s="218"/>
      <c r="Y71" s="218"/>
      <c r="Z71" s="218"/>
      <c r="AA71" s="218"/>
    </row>
    <row r="72" spans="1:27" ht="18.75" x14ac:dyDescent="0.3">
      <c r="A72" s="102"/>
      <c r="B72" s="111"/>
      <c r="C72" s="180"/>
      <c r="D72" s="106"/>
      <c r="E72" s="107"/>
      <c r="F72" s="106"/>
      <c r="G72" s="107"/>
      <c r="H72" s="106"/>
      <c r="I72" s="107"/>
      <c r="J72" s="106"/>
      <c r="K72" s="108">
        <f t="shared" si="97"/>
        <v>0</v>
      </c>
      <c r="L72" s="108">
        <f t="shared" si="98"/>
        <v>0</v>
      </c>
      <c r="M72" s="49"/>
      <c r="N72" s="109">
        <f>K72*$D$5</f>
        <v>0</v>
      </c>
      <c r="O72" s="109">
        <f t="shared" si="99"/>
        <v>0</v>
      </c>
      <c r="P72" s="109">
        <f t="shared" si="100"/>
        <v>0</v>
      </c>
      <c r="Q72" s="110"/>
      <c r="R72" s="109">
        <f t="shared" si="101"/>
        <v>0</v>
      </c>
      <c r="S72" s="109">
        <f t="shared" si="102"/>
        <v>0</v>
      </c>
      <c r="T72" s="109">
        <f t="shared" si="103"/>
        <v>0</v>
      </c>
      <c r="U72" s="109">
        <f t="shared" si="104"/>
        <v>0</v>
      </c>
      <c r="V72" s="219" t="s">
        <v>245</v>
      </c>
      <c r="W72" s="219"/>
      <c r="X72" s="219"/>
      <c r="Y72" s="219"/>
      <c r="Z72" s="216" t="s">
        <v>246</v>
      </c>
      <c r="AA72" s="216"/>
    </row>
    <row r="73" spans="1:27" ht="19.5" thickBot="1" x14ac:dyDescent="0.35">
      <c r="A73" s="102"/>
      <c r="B73" s="111"/>
      <c r="C73" s="180"/>
      <c r="D73" s="113"/>
      <c r="E73" s="114"/>
      <c r="F73" s="113"/>
      <c r="G73" s="114"/>
      <c r="H73" s="113"/>
      <c r="I73" s="114"/>
      <c r="J73" s="106"/>
      <c r="K73" s="108">
        <f t="shared" si="97"/>
        <v>0</v>
      </c>
      <c r="L73" s="108">
        <f t="shared" si="98"/>
        <v>0</v>
      </c>
      <c r="M73" s="49"/>
      <c r="N73" s="109">
        <f>K73*$D$5</f>
        <v>0</v>
      </c>
      <c r="O73" s="109">
        <f t="shared" si="99"/>
        <v>0</v>
      </c>
      <c r="P73" s="109">
        <f t="shared" si="100"/>
        <v>0</v>
      </c>
      <c r="Q73" s="110"/>
      <c r="R73" s="109">
        <f t="shared" si="101"/>
        <v>0</v>
      </c>
      <c r="S73" s="109">
        <f t="shared" si="102"/>
        <v>0</v>
      </c>
      <c r="T73" s="109">
        <f t="shared" si="103"/>
        <v>0</v>
      </c>
      <c r="U73" s="109">
        <f t="shared" si="104"/>
        <v>0</v>
      </c>
      <c r="V73" s="103" t="s">
        <v>247</v>
      </c>
      <c r="W73" s="103" t="s">
        <v>222</v>
      </c>
      <c r="X73" s="103" t="s">
        <v>223</v>
      </c>
      <c r="Y73" s="103" t="s">
        <v>224</v>
      </c>
      <c r="Z73" s="103" t="s">
        <v>223</v>
      </c>
      <c r="AA73" s="103" t="s">
        <v>224</v>
      </c>
    </row>
    <row r="74" spans="1:27" ht="19.5" thickBot="1" x14ac:dyDescent="0.35">
      <c r="A74" s="115"/>
      <c r="B74" s="116"/>
      <c r="C74" s="117"/>
      <c r="D74" s="220" t="s">
        <v>265</v>
      </c>
      <c r="E74" s="221"/>
      <c r="F74" s="118">
        <f>SUM(N70:N73)+(SUM(O70:O73)+SUM(P70:P73)+SUM(R70:R73)+SUM(S70:S73))</f>
        <v>0</v>
      </c>
      <c r="G74" s="222" t="s">
        <v>255</v>
      </c>
      <c r="H74" s="223"/>
      <c r="I74" s="124">
        <f>IF(SUM(K23,K29,K36,K42,K49,K55,K62,K68,K74)&lt;9000,(SUM(K62,K68,K74))*$L$14)*((9000*$L$14)-I55-I36)</f>
        <v>0</v>
      </c>
      <c r="J74" s="145"/>
      <c r="K74" s="135">
        <f>SUM(K70:K73)</f>
        <v>0</v>
      </c>
      <c r="L74" s="135">
        <f>SUM(L70:L73)</f>
        <v>0</v>
      </c>
      <c r="M74" s="148"/>
      <c r="N74" s="135">
        <f>SUM(N70:N73)</f>
        <v>0</v>
      </c>
      <c r="O74" s="135">
        <f t="shared" ref="O74" si="105">SUM(O70:O73)</f>
        <v>0</v>
      </c>
      <c r="P74" s="135">
        <f t="shared" ref="P74" si="106">SUM(P70:P73)</f>
        <v>0</v>
      </c>
      <c r="Q74" s="131"/>
      <c r="R74" s="135">
        <f t="shared" ref="R74" si="107">SUM(R70:R73)</f>
        <v>0</v>
      </c>
      <c r="S74" s="135">
        <f t="shared" ref="S74" si="108">SUM(S70:S73)</f>
        <v>0</v>
      </c>
      <c r="T74" s="135">
        <f t="shared" ref="T74" si="109">SUM(T70:T73)</f>
        <v>0</v>
      </c>
      <c r="U74" s="135">
        <f t="shared" ref="U74" si="110">SUM(U70:U73)</f>
        <v>0</v>
      </c>
      <c r="V74" s="121">
        <f>SUM(K57:K61)+SUM(K64:K67)+SUM(K70:K73)</f>
        <v>0</v>
      </c>
      <c r="W74" s="121">
        <f>SUM(N57:N61)+SUM(N64:N67)+SUM(N70:N73)</f>
        <v>0</v>
      </c>
      <c r="X74" s="121">
        <f>SUM(O57:O61)+SUM(O64:O67)+SUM(O70:O73)</f>
        <v>0</v>
      </c>
      <c r="Y74" s="121">
        <f>SUM(P57:P61)+SUM(P64:P67)+SUM(P70:P73)</f>
        <v>0</v>
      </c>
      <c r="Z74" s="121">
        <f>SUM(R57:R61)+SUM(R64:R67)+SUM(R70:R73)</f>
        <v>0</v>
      </c>
      <c r="AA74" s="121">
        <f>SUM(S57:S61)+SUM(S64:S67)+SUM(S70:S73)</f>
        <v>0</v>
      </c>
    </row>
    <row r="75" spans="1:27" ht="18.75" x14ac:dyDescent="0.3">
      <c r="A75" s="102" t="s">
        <v>11</v>
      </c>
      <c r="B75" s="103" t="s">
        <v>242</v>
      </c>
      <c r="C75" s="103" t="s">
        <v>239</v>
      </c>
      <c r="D75" s="104"/>
      <c r="E75" s="104"/>
      <c r="F75" s="104"/>
      <c r="G75" s="104"/>
      <c r="H75" s="104"/>
      <c r="I75" s="104"/>
      <c r="J75" s="104"/>
      <c r="K75" s="121"/>
      <c r="L75" s="121"/>
      <c r="M75" s="49"/>
      <c r="N75" s="110"/>
      <c r="O75" s="110"/>
      <c r="P75" s="110"/>
      <c r="Q75" s="110"/>
      <c r="R75" s="110"/>
      <c r="S75" s="110"/>
      <c r="T75" s="110"/>
      <c r="U75" s="110"/>
      <c r="V75" s="49"/>
      <c r="W75" s="49"/>
      <c r="X75" s="49"/>
      <c r="Y75" s="49"/>
      <c r="Z75" s="49"/>
      <c r="AA75" s="49"/>
    </row>
    <row r="76" spans="1:27" ht="18.75" x14ac:dyDescent="0.3">
      <c r="A76" s="102"/>
      <c r="B76" s="111"/>
      <c r="C76" s="180"/>
      <c r="D76" s="106"/>
      <c r="E76" s="107"/>
      <c r="F76" s="106"/>
      <c r="G76" s="107"/>
      <c r="H76" s="106"/>
      <c r="I76" s="107"/>
      <c r="J76" s="106"/>
      <c r="K76" s="108">
        <f t="shared" ref="K76:K79" si="111">SUM(D76:J76)</f>
        <v>0</v>
      </c>
      <c r="L76" s="108">
        <f t="shared" ref="L76:L79" si="112">K76-N76-O76-P76</f>
        <v>0</v>
      </c>
      <c r="M76" s="49"/>
      <c r="N76" s="109">
        <f>K76*$D$5</f>
        <v>0</v>
      </c>
      <c r="O76" s="109">
        <f>K76*0.062</f>
        <v>0</v>
      </c>
      <c r="P76" s="109">
        <f>K76*0.0145</f>
        <v>0</v>
      </c>
      <c r="Q76" s="110"/>
      <c r="R76" s="109">
        <f>K76*0.062</f>
        <v>0</v>
      </c>
      <c r="S76" s="109">
        <f>K76*0.0145</f>
        <v>0</v>
      </c>
      <c r="T76" s="109">
        <f>K76*0.006</f>
        <v>0</v>
      </c>
      <c r="U76" s="109">
        <f>K76*0.027</f>
        <v>0</v>
      </c>
      <c r="V76" s="49"/>
      <c r="W76" s="49"/>
      <c r="X76" s="49"/>
      <c r="Y76" s="49"/>
      <c r="Z76" s="49"/>
      <c r="AA76" s="49"/>
    </row>
    <row r="77" spans="1:27" ht="18.75" x14ac:dyDescent="0.3">
      <c r="A77" s="102"/>
      <c r="B77" s="111"/>
      <c r="C77" s="180"/>
      <c r="D77" s="106"/>
      <c r="E77" s="107"/>
      <c r="F77" s="106"/>
      <c r="G77" s="107"/>
      <c r="H77" s="106"/>
      <c r="I77" s="107"/>
      <c r="J77" s="106"/>
      <c r="K77" s="108">
        <f t="shared" si="111"/>
        <v>0</v>
      </c>
      <c r="L77" s="108">
        <f t="shared" si="112"/>
        <v>0</v>
      </c>
      <c r="M77" s="49"/>
      <c r="N77" s="109">
        <f>K77*$D$5</f>
        <v>0</v>
      </c>
      <c r="O77" s="109">
        <f t="shared" ref="O77:O79" si="113">K77*0.062</f>
        <v>0</v>
      </c>
      <c r="P77" s="109">
        <f t="shared" ref="P77:P79" si="114">K77*0.0145</f>
        <v>0</v>
      </c>
      <c r="Q77" s="110"/>
      <c r="R77" s="109">
        <f t="shared" ref="R77:R79" si="115">K77*0.062</f>
        <v>0</v>
      </c>
      <c r="S77" s="109">
        <f t="shared" ref="S77:S79" si="116">K77*0.0145</f>
        <v>0</v>
      </c>
      <c r="T77" s="109">
        <f t="shared" ref="T77:T79" si="117">K77*0.006</f>
        <v>0</v>
      </c>
      <c r="U77" s="109">
        <f t="shared" ref="U77:U79" si="118">K77*0.027</f>
        <v>0</v>
      </c>
      <c r="V77" s="49"/>
      <c r="W77" s="49"/>
      <c r="X77" s="49"/>
      <c r="Y77" s="49"/>
      <c r="Z77" s="49"/>
      <c r="AA77" s="49"/>
    </row>
    <row r="78" spans="1:27" ht="18.75" x14ac:dyDescent="0.3">
      <c r="A78" s="102"/>
      <c r="B78" s="111"/>
      <c r="C78" s="180"/>
      <c r="D78" s="106"/>
      <c r="E78" s="107"/>
      <c r="F78" s="106"/>
      <c r="G78" s="107"/>
      <c r="H78" s="106"/>
      <c r="I78" s="107"/>
      <c r="J78" s="106"/>
      <c r="K78" s="108">
        <f t="shared" si="111"/>
        <v>0</v>
      </c>
      <c r="L78" s="108">
        <f t="shared" si="112"/>
        <v>0</v>
      </c>
      <c r="M78" s="49"/>
      <c r="N78" s="109">
        <f>K78*$D$5</f>
        <v>0</v>
      </c>
      <c r="O78" s="109">
        <f t="shared" si="113"/>
        <v>0</v>
      </c>
      <c r="P78" s="109">
        <f t="shared" si="114"/>
        <v>0</v>
      </c>
      <c r="Q78" s="110"/>
      <c r="R78" s="109">
        <f t="shared" si="115"/>
        <v>0</v>
      </c>
      <c r="S78" s="109">
        <f t="shared" si="116"/>
        <v>0</v>
      </c>
      <c r="T78" s="109">
        <f t="shared" si="117"/>
        <v>0</v>
      </c>
      <c r="U78" s="109">
        <f t="shared" si="118"/>
        <v>0</v>
      </c>
      <c r="V78" s="49"/>
      <c r="W78" s="49"/>
      <c r="X78" s="49"/>
      <c r="Y78" s="49"/>
      <c r="Z78" s="49"/>
      <c r="AA78" s="49"/>
    </row>
    <row r="79" spans="1:27" ht="18.75" x14ac:dyDescent="0.3">
      <c r="A79" s="102"/>
      <c r="B79" s="111"/>
      <c r="C79" s="180"/>
      <c r="D79" s="113"/>
      <c r="E79" s="114"/>
      <c r="F79" s="113"/>
      <c r="G79" s="107"/>
      <c r="H79" s="106"/>
      <c r="I79" s="107"/>
      <c r="J79" s="106"/>
      <c r="K79" s="108">
        <f t="shared" si="111"/>
        <v>0</v>
      </c>
      <c r="L79" s="108">
        <f t="shared" si="112"/>
        <v>0</v>
      </c>
      <c r="M79" s="49"/>
      <c r="N79" s="109">
        <f>K79*$D$5</f>
        <v>0</v>
      </c>
      <c r="O79" s="109">
        <f t="shared" si="113"/>
        <v>0</v>
      </c>
      <c r="P79" s="109">
        <f t="shared" si="114"/>
        <v>0</v>
      </c>
      <c r="Q79" s="110"/>
      <c r="R79" s="109">
        <f t="shared" si="115"/>
        <v>0</v>
      </c>
      <c r="S79" s="109">
        <f t="shared" si="116"/>
        <v>0</v>
      </c>
      <c r="T79" s="109">
        <f t="shared" si="117"/>
        <v>0</v>
      </c>
      <c r="U79" s="109">
        <f t="shared" si="118"/>
        <v>0</v>
      </c>
      <c r="V79" s="49"/>
      <c r="W79" s="49"/>
      <c r="X79" s="49"/>
      <c r="Y79" s="49"/>
      <c r="Z79" s="49"/>
      <c r="AA79" s="49"/>
    </row>
    <row r="80" spans="1:27" ht="19.5" thickBot="1" x14ac:dyDescent="0.35">
      <c r="A80" s="102"/>
      <c r="B80" s="111"/>
      <c r="C80" s="180"/>
      <c r="D80" s="113"/>
      <c r="E80" s="114"/>
      <c r="F80" s="113"/>
      <c r="G80" s="107"/>
      <c r="H80" s="106"/>
      <c r="I80" s="107"/>
      <c r="J80" s="106"/>
      <c r="K80" s="108">
        <f>SUM(D80:J80)</f>
        <v>0</v>
      </c>
      <c r="L80" s="108">
        <f t="shared" ref="L80" si="119">K80-N80-O80-P80</f>
        <v>0</v>
      </c>
      <c r="M80" s="49"/>
      <c r="N80" s="109">
        <f>K80*$D$5</f>
        <v>0</v>
      </c>
      <c r="O80" s="109">
        <f t="shared" ref="O80" si="120">K80*0.062</f>
        <v>0</v>
      </c>
      <c r="P80" s="109">
        <f t="shared" ref="P80" si="121">K80*0.0145</f>
        <v>0</v>
      </c>
      <c r="Q80" s="110"/>
      <c r="R80" s="109">
        <f t="shared" ref="R80" si="122">K80*0.062</f>
        <v>0</v>
      </c>
      <c r="S80" s="109">
        <f t="shared" ref="S80" si="123">K80*0.0145</f>
        <v>0</v>
      </c>
      <c r="T80" s="109">
        <f t="shared" ref="T80" si="124">K80*0.006</f>
        <v>0</v>
      </c>
      <c r="U80" s="109">
        <f t="shared" ref="U80" si="125">K80*0.027</f>
        <v>0</v>
      </c>
      <c r="V80" s="49"/>
      <c r="W80" s="49"/>
      <c r="X80" s="49"/>
      <c r="Y80" s="49"/>
      <c r="Z80" s="49"/>
      <c r="AA80" s="49"/>
    </row>
    <row r="81" spans="1:27" ht="19.5" thickBot="1" x14ac:dyDescent="0.35">
      <c r="A81" s="115"/>
      <c r="B81" s="116"/>
      <c r="C81" s="117"/>
      <c r="D81" s="220" t="s">
        <v>266</v>
      </c>
      <c r="E81" s="221"/>
      <c r="F81" s="118">
        <f>SUM(N76:N80)+(SUM(O76:O80)+SUM(P76:P80)+SUM(R76:R80)+SUM(S76:S80))</f>
        <v>0</v>
      </c>
      <c r="G81" s="122"/>
      <c r="H81" s="122"/>
      <c r="I81" s="122"/>
      <c r="J81" s="122"/>
      <c r="K81" s="135">
        <f>SUM(K76:K80)</f>
        <v>0</v>
      </c>
      <c r="L81" s="135">
        <f>SUM(L76:L80)</f>
        <v>0</v>
      </c>
      <c r="M81" s="148"/>
      <c r="N81" s="135">
        <f>SUM(N76:N80)</f>
        <v>0</v>
      </c>
      <c r="O81" s="135">
        <f>SUM(O76:O80)</f>
        <v>0</v>
      </c>
      <c r="P81" s="135">
        <f>SUM(P76:P80)</f>
        <v>0</v>
      </c>
      <c r="Q81" s="131"/>
      <c r="R81" s="135">
        <f>SUM(R76:R80)</f>
        <v>0</v>
      </c>
      <c r="S81" s="135">
        <f>SUM(S76:S80)</f>
        <v>0</v>
      </c>
      <c r="T81" s="135">
        <f>SUM(T76:T80)</f>
        <v>0</v>
      </c>
      <c r="U81" s="135">
        <f>SUM(U76:U80)</f>
        <v>0</v>
      </c>
      <c r="V81" s="117"/>
      <c r="W81" s="117"/>
      <c r="X81" s="117"/>
      <c r="Y81" s="117"/>
      <c r="Z81" s="117"/>
      <c r="AA81" s="117"/>
    </row>
    <row r="82" spans="1:27" ht="18.75" x14ac:dyDescent="0.3">
      <c r="A82" s="102" t="s">
        <v>12</v>
      </c>
      <c r="B82" s="103" t="s">
        <v>242</v>
      </c>
      <c r="C82" s="103" t="s">
        <v>239</v>
      </c>
      <c r="D82" s="104"/>
      <c r="E82" s="104"/>
      <c r="F82" s="104"/>
      <c r="G82" s="104"/>
      <c r="H82" s="104"/>
      <c r="I82" s="104"/>
      <c r="J82" s="104"/>
      <c r="K82" s="121"/>
      <c r="L82" s="121"/>
      <c r="M82" s="49"/>
      <c r="N82" s="110"/>
      <c r="O82" s="110"/>
      <c r="P82" s="110"/>
      <c r="Q82" s="110"/>
      <c r="R82" s="110"/>
      <c r="S82" s="110"/>
      <c r="T82" s="110"/>
      <c r="U82" s="110"/>
      <c r="V82" s="49"/>
      <c r="W82" s="49"/>
      <c r="X82" s="49"/>
      <c r="Y82" s="49"/>
      <c r="Z82" s="49"/>
      <c r="AA82" s="49"/>
    </row>
    <row r="83" spans="1:27" ht="18.75" x14ac:dyDescent="0.3">
      <c r="A83" s="102"/>
      <c r="B83" s="111"/>
      <c r="C83" s="180"/>
      <c r="D83" s="106"/>
      <c r="E83" s="107"/>
      <c r="F83" s="106"/>
      <c r="G83" s="107"/>
      <c r="H83" s="106"/>
      <c r="I83" s="107"/>
      <c r="J83" s="106"/>
      <c r="K83" s="108">
        <f t="shared" ref="K83:K86" si="126">SUM(D83:J83)</f>
        <v>0</v>
      </c>
      <c r="L83" s="108">
        <f t="shared" ref="L83:L86" si="127">K83-N83-O83-P83</f>
        <v>0</v>
      </c>
      <c r="M83" s="49"/>
      <c r="N83" s="109">
        <f>K83*$D$5</f>
        <v>0</v>
      </c>
      <c r="O83" s="109">
        <f>K83*0.062</f>
        <v>0</v>
      </c>
      <c r="P83" s="109">
        <f>K83*0.0145</f>
        <v>0</v>
      </c>
      <c r="Q83" s="110"/>
      <c r="R83" s="109">
        <f>K83*0.062</f>
        <v>0</v>
      </c>
      <c r="S83" s="109">
        <f>K83*0.0145</f>
        <v>0</v>
      </c>
      <c r="T83" s="109">
        <f>K83*0.006</f>
        <v>0</v>
      </c>
      <c r="U83" s="109">
        <f>K83*0.027</f>
        <v>0</v>
      </c>
      <c r="V83" s="49"/>
      <c r="W83" s="49"/>
      <c r="X83" s="49"/>
      <c r="Y83" s="49"/>
      <c r="Z83" s="49"/>
      <c r="AA83" s="49"/>
    </row>
    <row r="84" spans="1:27" ht="18.75" x14ac:dyDescent="0.3">
      <c r="A84" s="102"/>
      <c r="B84" s="111"/>
      <c r="C84" s="180"/>
      <c r="D84" s="106"/>
      <c r="E84" s="107"/>
      <c r="F84" s="106"/>
      <c r="G84" s="107"/>
      <c r="H84" s="106"/>
      <c r="I84" s="107"/>
      <c r="J84" s="106"/>
      <c r="K84" s="108">
        <f t="shared" si="126"/>
        <v>0</v>
      </c>
      <c r="L84" s="108">
        <f t="shared" si="127"/>
        <v>0</v>
      </c>
      <c r="M84" s="49"/>
      <c r="N84" s="109">
        <f>K84*$D$5</f>
        <v>0</v>
      </c>
      <c r="O84" s="109">
        <f t="shared" ref="O84:O86" si="128">K84*0.062</f>
        <v>0</v>
      </c>
      <c r="P84" s="109">
        <f t="shared" ref="P84:P86" si="129">K84*0.0145</f>
        <v>0</v>
      </c>
      <c r="Q84" s="110"/>
      <c r="R84" s="109">
        <f t="shared" ref="R84:R86" si="130">K84*0.062</f>
        <v>0</v>
      </c>
      <c r="S84" s="109">
        <f t="shared" ref="S84:S86" si="131">K84*0.0145</f>
        <v>0</v>
      </c>
      <c r="T84" s="109">
        <f t="shared" ref="T84:T86" si="132">K84*0.006</f>
        <v>0</v>
      </c>
      <c r="U84" s="109">
        <f t="shared" ref="U84" si="133">K84*0.027</f>
        <v>0</v>
      </c>
      <c r="V84" s="49"/>
      <c r="W84" s="49"/>
      <c r="X84" s="49"/>
      <c r="Y84" s="49"/>
      <c r="Z84" s="49"/>
      <c r="AA84" s="49"/>
    </row>
    <row r="85" spans="1:27" ht="18.75" x14ac:dyDescent="0.3">
      <c r="A85" s="102"/>
      <c r="B85" s="111"/>
      <c r="C85" s="180"/>
      <c r="D85" s="106"/>
      <c r="E85" s="107"/>
      <c r="F85" s="106"/>
      <c r="G85" s="107"/>
      <c r="H85" s="106"/>
      <c r="I85" s="107"/>
      <c r="J85" s="106"/>
      <c r="K85" s="108">
        <f t="shared" si="126"/>
        <v>0</v>
      </c>
      <c r="L85" s="108">
        <f t="shared" si="127"/>
        <v>0</v>
      </c>
      <c r="M85" s="49"/>
      <c r="N85" s="109">
        <f>K85*$D$5</f>
        <v>0</v>
      </c>
      <c r="O85" s="109">
        <f t="shared" si="128"/>
        <v>0</v>
      </c>
      <c r="P85" s="109">
        <f t="shared" si="129"/>
        <v>0</v>
      </c>
      <c r="Q85" s="110"/>
      <c r="R85" s="109">
        <f t="shared" si="130"/>
        <v>0</v>
      </c>
      <c r="S85" s="109">
        <f t="shared" si="131"/>
        <v>0</v>
      </c>
      <c r="T85" s="109">
        <f t="shared" si="132"/>
        <v>0</v>
      </c>
      <c r="U85" s="109">
        <f>K85*0.027</f>
        <v>0</v>
      </c>
      <c r="V85" s="49"/>
      <c r="W85" s="49"/>
      <c r="X85" s="49"/>
      <c r="Y85" s="49"/>
      <c r="Z85" s="49"/>
      <c r="AA85" s="49"/>
    </row>
    <row r="86" spans="1:27" ht="19.5" thickBot="1" x14ac:dyDescent="0.35">
      <c r="A86" s="102"/>
      <c r="B86" s="111"/>
      <c r="C86" s="180"/>
      <c r="D86" s="113"/>
      <c r="E86" s="114"/>
      <c r="F86" s="113"/>
      <c r="G86" s="107"/>
      <c r="H86" s="106"/>
      <c r="I86" s="107"/>
      <c r="J86" s="106"/>
      <c r="K86" s="108">
        <f t="shared" si="126"/>
        <v>0</v>
      </c>
      <c r="L86" s="108">
        <f t="shared" si="127"/>
        <v>0</v>
      </c>
      <c r="M86" s="49"/>
      <c r="N86" s="109">
        <f>K86*$D$5</f>
        <v>0</v>
      </c>
      <c r="O86" s="109">
        <f t="shared" si="128"/>
        <v>0</v>
      </c>
      <c r="P86" s="109">
        <f t="shared" si="129"/>
        <v>0</v>
      </c>
      <c r="Q86" s="110"/>
      <c r="R86" s="109">
        <f t="shared" si="130"/>
        <v>0</v>
      </c>
      <c r="S86" s="109">
        <f t="shared" si="131"/>
        <v>0</v>
      </c>
      <c r="T86" s="109">
        <f t="shared" si="132"/>
        <v>0</v>
      </c>
      <c r="U86" s="109">
        <f>K86*0.027</f>
        <v>0</v>
      </c>
      <c r="V86" s="49"/>
      <c r="W86" s="49"/>
      <c r="X86" s="49"/>
      <c r="Y86" s="49"/>
      <c r="Z86" s="49"/>
      <c r="AA86" s="49"/>
    </row>
    <row r="87" spans="1:27" ht="19.5" thickBot="1" x14ac:dyDescent="0.35">
      <c r="A87" s="115"/>
      <c r="B87" s="116"/>
      <c r="C87" s="117"/>
      <c r="D87" s="220" t="s">
        <v>267</v>
      </c>
      <c r="E87" s="221"/>
      <c r="F87" s="118">
        <f>SUM(N83:N86)+(SUM(O83:O86)+SUM(P83:P86)+SUM(R83:R86)+SUM(S83:S86))</f>
        <v>0</v>
      </c>
      <c r="G87" s="122"/>
      <c r="H87" s="122"/>
      <c r="I87" s="122"/>
      <c r="J87" s="122"/>
      <c r="K87" s="135">
        <f>SUM(K83:K86)</f>
        <v>0</v>
      </c>
      <c r="L87" s="135">
        <f>SUM(L83:L86)</f>
        <v>0</v>
      </c>
      <c r="M87" s="49"/>
      <c r="N87" s="135">
        <f>SUM(N83:N86)</f>
        <v>0</v>
      </c>
      <c r="O87" s="135">
        <f>SUM(O83:O86)</f>
        <v>0</v>
      </c>
      <c r="P87" s="135">
        <f>SUM(P83:P86)</f>
        <v>0</v>
      </c>
      <c r="Q87" s="120"/>
      <c r="R87" s="135">
        <f>SUM(R83:R86)</f>
        <v>0</v>
      </c>
      <c r="S87" s="135">
        <f>SUM(S83:S86)</f>
        <v>0</v>
      </c>
      <c r="T87" s="135">
        <f>SUM(T83:T86)</f>
        <v>0</v>
      </c>
      <c r="U87" s="135">
        <f>SUM(U83:U86)</f>
        <v>0</v>
      </c>
      <c r="V87" s="117"/>
      <c r="W87" s="117"/>
      <c r="X87" s="117"/>
      <c r="Y87" s="117"/>
      <c r="Z87" s="117"/>
      <c r="AA87" s="117"/>
    </row>
    <row r="88" spans="1:27" ht="18.75" x14ac:dyDescent="0.3">
      <c r="A88" s="102" t="s">
        <v>13</v>
      </c>
      <c r="B88" s="103" t="s">
        <v>242</v>
      </c>
      <c r="C88" s="103" t="s">
        <v>239</v>
      </c>
      <c r="D88" s="104"/>
      <c r="E88" s="104"/>
      <c r="F88" s="104"/>
      <c r="G88" s="104"/>
      <c r="H88" s="104"/>
      <c r="I88" s="104"/>
      <c r="J88" s="104"/>
      <c r="K88" s="121"/>
      <c r="L88" s="121"/>
      <c r="M88" s="49"/>
      <c r="N88" s="120"/>
      <c r="O88" s="120"/>
      <c r="P88" s="120"/>
      <c r="Q88" s="110"/>
      <c r="R88" s="110"/>
      <c r="S88" s="110"/>
      <c r="T88" s="110"/>
      <c r="U88" s="110"/>
      <c r="V88" s="49"/>
      <c r="W88" s="49"/>
      <c r="X88" s="49"/>
      <c r="Y88" s="49"/>
      <c r="Z88" s="49"/>
      <c r="AA88" s="49"/>
    </row>
    <row r="89" spans="1:27" ht="15" x14ac:dyDescent="0.25">
      <c r="A89" s="49"/>
      <c r="B89" s="49"/>
      <c r="C89" s="180"/>
      <c r="D89" s="106"/>
      <c r="E89" s="107"/>
      <c r="F89" s="106"/>
      <c r="G89" s="107"/>
      <c r="H89" s="106"/>
      <c r="I89" s="107"/>
      <c r="J89" s="106"/>
      <c r="K89" s="108">
        <f t="shared" ref="K89:K91" si="134">SUM(D89:J89)</f>
        <v>0</v>
      </c>
      <c r="L89" s="108">
        <f t="shared" ref="L89:L92" si="135">K89-N89-O89-P89</f>
        <v>0</v>
      </c>
      <c r="M89" s="49"/>
      <c r="N89" s="109">
        <f>K89*$D$5</f>
        <v>0</v>
      </c>
      <c r="O89" s="109">
        <f>K89*0.062</f>
        <v>0</v>
      </c>
      <c r="P89" s="109">
        <f>K89*0.0145</f>
        <v>0</v>
      </c>
      <c r="Q89" s="110"/>
      <c r="R89" s="109">
        <f>K89*0.062</f>
        <v>0</v>
      </c>
      <c r="S89" s="109">
        <f>K89*0.0145</f>
        <v>0</v>
      </c>
      <c r="T89" s="109">
        <f>K89*0.006</f>
        <v>0</v>
      </c>
      <c r="U89" s="109">
        <f>K89*0.027</f>
        <v>0</v>
      </c>
      <c r="V89" s="49"/>
      <c r="W89" s="49"/>
      <c r="X89" s="49"/>
      <c r="Y89" s="49"/>
      <c r="Z89" s="49"/>
      <c r="AA89" s="49"/>
    </row>
    <row r="90" spans="1:27" ht="16.5" x14ac:dyDescent="0.3">
      <c r="A90" s="49"/>
      <c r="B90" s="49"/>
      <c r="C90" s="180"/>
      <c r="D90" s="106"/>
      <c r="E90" s="107"/>
      <c r="F90" s="106"/>
      <c r="G90" s="107"/>
      <c r="H90" s="106"/>
      <c r="I90" s="107"/>
      <c r="J90" s="106"/>
      <c r="K90" s="108">
        <f t="shared" si="134"/>
        <v>0</v>
      </c>
      <c r="L90" s="108">
        <f t="shared" si="135"/>
        <v>0</v>
      </c>
      <c r="M90" s="49"/>
      <c r="N90" s="109">
        <f>K90*$D$5</f>
        <v>0</v>
      </c>
      <c r="O90" s="109">
        <f t="shared" ref="O90:O92" si="136">K90*0.062</f>
        <v>0</v>
      </c>
      <c r="P90" s="109">
        <f t="shared" ref="P90:P92" si="137">K90*0.0145</f>
        <v>0</v>
      </c>
      <c r="Q90" s="110"/>
      <c r="R90" s="109">
        <f t="shared" ref="R90:R92" si="138">K90*0.062</f>
        <v>0</v>
      </c>
      <c r="S90" s="109">
        <f t="shared" ref="S90:S92" si="139">K90*0.0145</f>
        <v>0</v>
      </c>
      <c r="T90" s="109">
        <f t="shared" ref="T90:T92" si="140">K90*0.006</f>
        <v>0</v>
      </c>
      <c r="U90" s="109">
        <f t="shared" ref="U90:U92" si="141">K90*0.027</f>
        <v>0</v>
      </c>
      <c r="V90" s="217" t="s">
        <v>275</v>
      </c>
      <c r="W90" s="218"/>
      <c r="X90" s="218"/>
      <c r="Y90" s="218"/>
      <c r="Z90" s="218"/>
      <c r="AA90" s="218"/>
    </row>
    <row r="91" spans="1:27" ht="15" x14ac:dyDescent="0.25">
      <c r="A91" s="49"/>
      <c r="B91" s="49"/>
      <c r="C91" s="180"/>
      <c r="D91" s="106"/>
      <c r="E91" s="107"/>
      <c r="F91" s="106"/>
      <c r="G91" s="107"/>
      <c r="H91" s="106"/>
      <c r="I91" s="107"/>
      <c r="J91" s="106"/>
      <c r="K91" s="108">
        <f t="shared" si="134"/>
        <v>0</v>
      </c>
      <c r="L91" s="108">
        <f t="shared" si="135"/>
        <v>0</v>
      </c>
      <c r="M91" s="49"/>
      <c r="N91" s="109">
        <f>K91*$D$5</f>
        <v>0</v>
      </c>
      <c r="O91" s="125">
        <f t="shared" si="136"/>
        <v>0</v>
      </c>
      <c r="P91" s="125">
        <f t="shared" si="137"/>
        <v>0</v>
      </c>
      <c r="Q91" s="110"/>
      <c r="R91" s="125">
        <f t="shared" si="138"/>
        <v>0</v>
      </c>
      <c r="S91" s="125">
        <f t="shared" si="139"/>
        <v>0</v>
      </c>
      <c r="T91" s="125">
        <f t="shared" si="140"/>
        <v>0</v>
      </c>
      <c r="U91" s="125">
        <f t="shared" si="141"/>
        <v>0</v>
      </c>
      <c r="V91" s="219" t="s">
        <v>245</v>
      </c>
      <c r="W91" s="219"/>
      <c r="X91" s="219"/>
      <c r="Y91" s="219"/>
      <c r="Z91" s="216" t="s">
        <v>246</v>
      </c>
      <c r="AA91" s="216"/>
    </row>
    <row r="92" spans="1:27" ht="15.75" thickBot="1" x14ac:dyDescent="0.3">
      <c r="A92" s="49"/>
      <c r="B92" s="49"/>
      <c r="C92" s="180"/>
      <c r="D92" s="113"/>
      <c r="E92" s="114"/>
      <c r="F92" s="113"/>
      <c r="G92" s="114"/>
      <c r="H92" s="113"/>
      <c r="I92" s="114"/>
      <c r="J92" s="106"/>
      <c r="K92" s="108">
        <f>SUM(D92:J92)</f>
        <v>0</v>
      </c>
      <c r="L92" s="108">
        <f t="shared" si="135"/>
        <v>0</v>
      </c>
      <c r="M92" s="49"/>
      <c r="N92" s="109">
        <f>K92*$D$5</f>
        <v>0</v>
      </c>
      <c r="O92" s="109">
        <f t="shared" si="136"/>
        <v>0</v>
      </c>
      <c r="P92" s="109">
        <f t="shared" si="137"/>
        <v>0</v>
      </c>
      <c r="Q92" s="134"/>
      <c r="R92" s="109">
        <f t="shared" si="138"/>
        <v>0</v>
      </c>
      <c r="S92" s="109">
        <f t="shared" si="139"/>
        <v>0</v>
      </c>
      <c r="T92" s="109">
        <f t="shared" si="140"/>
        <v>0</v>
      </c>
      <c r="U92" s="109">
        <f t="shared" si="141"/>
        <v>0</v>
      </c>
      <c r="V92" s="103" t="s">
        <v>247</v>
      </c>
      <c r="W92" s="103" t="s">
        <v>222</v>
      </c>
      <c r="X92" s="103" t="s">
        <v>223</v>
      </c>
      <c r="Y92" s="103" t="s">
        <v>224</v>
      </c>
      <c r="Z92" s="103" t="s">
        <v>223</v>
      </c>
      <c r="AA92" s="103" t="s">
        <v>224</v>
      </c>
    </row>
    <row r="93" spans="1:27" ht="17.25" thickBot="1" x14ac:dyDescent="0.35">
      <c r="A93" s="49"/>
      <c r="B93" s="49"/>
      <c r="C93" s="49"/>
      <c r="D93" s="220" t="s">
        <v>268</v>
      </c>
      <c r="E93" s="221"/>
      <c r="F93" s="118">
        <f>SUM(N89:N92)+(SUM(O89:O92)+SUM(P89:P92)+SUM(R89:R92)+SUM(S89:S92))</f>
        <v>0</v>
      </c>
      <c r="G93" s="222" t="s">
        <v>256</v>
      </c>
      <c r="H93" s="223"/>
      <c r="I93" s="124">
        <f>IF(SUM(K23,K29,K36,K42,K49,K55,K62,K68,K74,K81,K87,K93)&lt;9000,(SUM(K81,K87,K93)*$L$14),((9000*$L$14)-I74-I55-I36))</f>
        <v>0</v>
      </c>
      <c r="J93" s="49"/>
      <c r="K93" s="135">
        <f>SUM(K89:K92)</f>
        <v>0</v>
      </c>
      <c r="L93" s="135">
        <f>SUM(L89:L92)</f>
        <v>0</v>
      </c>
      <c r="M93" s="49"/>
      <c r="N93" s="135">
        <f>SUM(N89:N92)</f>
        <v>0</v>
      </c>
      <c r="O93" s="135">
        <f>SUM(O89:O92)</f>
        <v>0</v>
      </c>
      <c r="P93" s="135">
        <f>SUM(P89:P92)</f>
        <v>0</v>
      </c>
      <c r="Q93" s="127"/>
      <c r="R93" s="135">
        <f>SUM(R89:R92)</f>
        <v>0</v>
      </c>
      <c r="S93" s="135">
        <f>SUM(S89:S92)</f>
        <v>0</v>
      </c>
      <c r="T93" s="135">
        <f>SUM(T89:T92)</f>
        <v>0</v>
      </c>
      <c r="U93" s="135">
        <f>SUM(U89:U92)</f>
        <v>0</v>
      </c>
      <c r="V93" s="121">
        <f>SUM(K76:K80)+SUM(K83:K86)+SUM(K89:K92)</f>
        <v>0</v>
      </c>
      <c r="W93" s="121">
        <f>SUM(N76:N80)+SUM(N83:N86)+SUM(N89:N92)</f>
        <v>0</v>
      </c>
      <c r="X93" s="121">
        <f>SUM(O76:O80)+SUM(O83:O86)+SUM(O89:O92)</f>
        <v>0</v>
      </c>
      <c r="Y93" s="121">
        <f>SUM(P76:P80)+SUM(P83:P86)+SUM(P89:P92)</f>
        <v>0</v>
      </c>
      <c r="Z93" s="121">
        <f>SUM(R76:R80)+SUM(R83:R86)+SUM(R89:R92)</f>
        <v>0</v>
      </c>
      <c r="AA93" s="121">
        <f>SUM(S76:S80)+SUM(S83:S86)+SUM(S89:S92)</f>
        <v>0</v>
      </c>
    </row>
    <row r="94" spans="1:27" ht="15.75" thickBot="1" x14ac:dyDescent="0.3">
      <c r="D94" s="49"/>
      <c r="E94" s="49"/>
      <c r="F94" s="49"/>
      <c r="G94" s="49"/>
      <c r="H94" s="49"/>
      <c r="I94" s="49"/>
      <c r="J94" s="224" t="s">
        <v>257</v>
      </c>
      <c r="K94" s="225"/>
      <c r="L94" s="126">
        <f>MIN(T95,7000*0.006)</f>
        <v>0</v>
      </c>
      <c r="M94" s="49"/>
      <c r="N94" s="127"/>
      <c r="O94" s="127"/>
      <c r="P94" s="127"/>
      <c r="Q94" s="127"/>
      <c r="R94" s="127"/>
      <c r="S94" s="127"/>
      <c r="T94" s="127"/>
      <c r="U94" s="127"/>
      <c r="V94" s="117"/>
      <c r="W94" s="117"/>
      <c r="X94" s="117"/>
      <c r="Y94" s="117"/>
      <c r="Z94" s="117"/>
      <c r="AA94" s="117"/>
    </row>
    <row r="95" spans="1:27" ht="17.25" thickBot="1" x14ac:dyDescent="0.35">
      <c r="D95" s="49"/>
      <c r="E95" s="49"/>
      <c r="F95" s="49"/>
      <c r="G95" s="129"/>
      <c r="H95" s="49"/>
      <c r="I95" s="214" t="s">
        <v>258</v>
      </c>
      <c r="J95" s="215"/>
      <c r="K95" s="128">
        <f>SUM(K23+K29+K36+K42+K49+K55+K62+K68+K74+K81+K87+K93)</f>
        <v>0</v>
      </c>
      <c r="L95" s="128">
        <f>SUM(L23+L29+L36+L42+L49+L55+L62+L68+L74+L81+L87+L93)</f>
        <v>0</v>
      </c>
      <c r="M95" s="49"/>
      <c r="N95" s="128">
        <f>SUM(N23+N29+N36+N42+N49+N55+N62+N68+N74+N81+N87+N93)</f>
        <v>0</v>
      </c>
      <c r="O95" s="128">
        <f>SUM(O23+O29+O36+O42+O49+O55+O62+O68+O74+O81+O87+O93)</f>
        <v>0</v>
      </c>
      <c r="P95" s="128">
        <f>SUM(P23+P29+P36+P42+P49+P55+P62+P68+P74+P81+P87+P93)</f>
        <v>0</v>
      </c>
      <c r="Q95" s="129"/>
      <c r="R95" s="128">
        <f>SUM(R23+R29+R36+R42+R49+R55+R62+R68+R74+R81+R87+R93)</f>
        <v>0</v>
      </c>
      <c r="S95" s="128">
        <f>SUM(S23+S29+S36+S42+S49+S55+S62+S68+S74+S81+S87+S93)</f>
        <v>0</v>
      </c>
      <c r="T95" s="128">
        <f>MIN((7000*0.006),(SUM(T23+T29+T36+T42+T49+T55+T62+T68+T74+T81+T87+T93)))</f>
        <v>0</v>
      </c>
      <c r="U95" s="128">
        <f>MIN((9000*0.027),(SUM(U23,U29,U36,U42,U49,U55,U62,U68,U74,U81,U87,U93)))</f>
        <v>0</v>
      </c>
      <c r="V95" s="49"/>
      <c r="W95" s="49"/>
      <c r="X95" s="49"/>
      <c r="Y95" s="49"/>
      <c r="Z95" s="49"/>
      <c r="AA95" s="49"/>
    </row>
  </sheetData>
  <sheetProtection algorithmName="SHA-512" hashValue="w6xjuGnaDH7p+gPTlQUxVmv9Q4uODtZ0JKO7SPi3eV5K46uyib3iCIkLhXyDi3Kw1Ve3r9dTgAHOY9/1r6EfiA==" saltValue="ImQv12JZUu+NFZKfNxilpg==" spinCount="100000" sheet="1" objects="1" scenarios="1" selectLockedCells="1"/>
  <mergeCells count="49">
    <mergeCell ref="D68:E68"/>
    <mergeCell ref="D42:E42"/>
    <mergeCell ref="D49:E49"/>
    <mergeCell ref="D55:E55"/>
    <mergeCell ref="G55:H55"/>
    <mergeCell ref="D62:E62"/>
    <mergeCell ref="D16:J16"/>
    <mergeCell ref="D23:E23"/>
    <mergeCell ref="D29:E29"/>
    <mergeCell ref="D36:E36"/>
    <mergeCell ref="G36:H36"/>
    <mergeCell ref="D87:E87"/>
    <mergeCell ref="D93:E93"/>
    <mergeCell ref="G93:H93"/>
    <mergeCell ref="J94:K94"/>
    <mergeCell ref="D74:E74"/>
    <mergeCell ref="G74:H74"/>
    <mergeCell ref="A5:C5"/>
    <mergeCell ref="A6:C6"/>
    <mergeCell ref="I95:J95"/>
    <mergeCell ref="Z53:AA53"/>
    <mergeCell ref="V71:AA71"/>
    <mergeCell ref="V72:Y72"/>
    <mergeCell ref="Z72:AA72"/>
    <mergeCell ref="V90:AA90"/>
    <mergeCell ref="V33:AA33"/>
    <mergeCell ref="V34:Y34"/>
    <mergeCell ref="V91:Y91"/>
    <mergeCell ref="Z91:AA91"/>
    <mergeCell ref="Z34:AA34"/>
    <mergeCell ref="V52:AA52"/>
    <mergeCell ref="V53:Y53"/>
    <mergeCell ref="D81:E81"/>
    <mergeCell ref="A1:D1"/>
    <mergeCell ref="N15:P15"/>
    <mergeCell ref="R15:U15"/>
    <mergeCell ref="D11:U11"/>
    <mergeCell ref="A17:C17"/>
    <mergeCell ref="A2:C2"/>
    <mergeCell ref="N4:P4"/>
    <mergeCell ref="R4:U4"/>
    <mergeCell ref="A9:AA9"/>
    <mergeCell ref="A7:AA7"/>
    <mergeCell ref="A10:C10"/>
    <mergeCell ref="D13:I13"/>
    <mergeCell ref="K13:O13"/>
    <mergeCell ref="Q13:U13"/>
    <mergeCell ref="A3:C3"/>
    <mergeCell ref="A4:C4"/>
  </mergeCells>
  <pageMargins left="0" right="0" top="0" bottom="0" header="0" footer="0"/>
  <pageSetup scale="33" orientation="landscape" r:id="rId1"/>
  <rowBreaks count="1" manualBreakCount="1">
    <brk id="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400"/>
    <pageSetUpPr fitToPage="1"/>
  </sheetPr>
  <dimension ref="A1:AA95"/>
  <sheetViews>
    <sheetView topLeftCell="A64" zoomScale="85" zoomScaleNormal="85" workbookViewId="0">
      <selection activeCell="C92" sqref="C89:C92"/>
    </sheetView>
  </sheetViews>
  <sheetFormatPr defaultRowHeight="13.5" x14ac:dyDescent="0.25"/>
  <cols>
    <col min="1" max="1" width="15.140625" bestFit="1" customWidth="1"/>
    <col min="2" max="2" width="9.28515625" customWidth="1"/>
    <col min="3" max="3" width="19.7109375" bestFit="1" customWidth="1"/>
    <col min="4" max="4" width="13.85546875" bestFit="1" customWidth="1"/>
    <col min="5" max="10" width="12.7109375" customWidth="1"/>
    <col min="11" max="11" width="19.42578125" bestFit="1" customWidth="1"/>
    <col min="12" max="12" width="29.140625" bestFit="1" customWidth="1"/>
    <col min="13" max="13" width="5.7109375" customWidth="1"/>
    <col min="14" max="14" width="26.28515625" bestFit="1" customWidth="1"/>
    <col min="15" max="16" width="19.5703125" bestFit="1" customWidth="1"/>
    <col min="17" max="17" width="5.7109375" customWidth="1"/>
    <col min="18" max="19" width="19.5703125" bestFit="1" customWidth="1"/>
    <col min="20" max="20" width="24.7109375" bestFit="1" customWidth="1"/>
    <col min="21" max="21" width="31.42578125" bestFit="1" customWidth="1"/>
    <col min="22" max="22" width="14.140625" bestFit="1" customWidth="1"/>
    <col min="23" max="23" width="26.28515625" bestFit="1" customWidth="1"/>
    <col min="24" max="24" width="15.85546875" bestFit="1" customWidth="1"/>
    <col min="25" max="25" width="10.42578125" bestFit="1" customWidth="1"/>
    <col min="26" max="26" width="15.85546875" bestFit="1" customWidth="1"/>
    <col min="27" max="27" width="10.42578125" bestFit="1" customWidth="1"/>
  </cols>
  <sheetData>
    <row r="1" spans="1:27" ht="18.75" x14ac:dyDescent="0.3">
      <c r="A1" s="199" t="s">
        <v>215</v>
      </c>
      <c r="B1" s="199"/>
      <c r="C1" s="199"/>
      <c r="D1" s="199"/>
    </row>
    <row r="2" spans="1:27" ht="18.75" x14ac:dyDescent="0.3">
      <c r="A2" s="227" t="s">
        <v>259</v>
      </c>
      <c r="B2" s="227"/>
      <c r="C2" s="227"/>
      <c r="D2" s="136">
        <f>D4*D3</f>
        <v>0</v>
      </c>
    </row>
    <row r="3" spans="1:27" ht="18.75" x14ac:dyDescent="0.3">
      <c r="A3" s="227" t="s">
        <v>278</v>
      </c>
      <c r="B3" s="227"/>
      <c r="C3" s="227"/>
      <c r="D3" s="137">
        <v>2080</v>
      </c>
    </row>
    <row r="4" spans="1:27" ht="18.75" x14ac:dyDescent="0.3">
      <c r="A4" s="227" t="s">
        <v>277</v>
      </c>
      <c r="B4" s="227"/>
      <c r="C4" s="227"/>
      <c r="D4" s="138"/>
      <c r="N4" s="205"/>
      <c r="O4" s="205"/>
      <c r="P4" s="205"/>
      <c r="Q4" s="122"/>
      <c r="R4" s="205"/>
      <c r="S4" s="205"/>
      <c r="T4" s="205"/>
      <c r="U4" s="205"/>
    </row>
    <row r="5" spans="1:27" ht="18.75" x14ac:dyDescent="0.3">
      <c r="A5" s="227" t="s">
        <v>262</v>
      </c>
      <c r="B5" s="227"/>
      <c r="C5" s="227"/>
      <c r="D5" s="176"/>
      <c r="N5" s="164"/>
      <c r="O5" s="164"/>
      <c r="P5" s="164"/>
      <c r="Q5" s="122"/>
      <c r="R5" s="164"/>
      <c r="S5" s="164"/>
      <c r="T5" s="164"/>
      <c r="U5" s="164"/>
    </row>
    <row r="6" spans="1:27" ht="18.75" x14ac:dyDescent="0.3">
      <c r="A6" s="177"/>
      <c r="B6" s="177"/>
      <c r="C6" s="177"/>
      <c r="D6" s="178"/>
      <c r="N6" s="164"/>
      <c r="O6" s="164"/>
      <c r="P6" s="164"/>
      <c r="Q6" s="122"/>
      <c r="R6" s="164"/>
      <c r="S6" s="164"/>
      <c r="T6" s="164"/>
      <c r="U6" s="164"/>
    </row>
    <row r="7" spans="1:27" ht="18.75" x14ac:dyDescent="0.3">
      <c r="A7" s="207" t="s">
        <v>190</v>
      </c>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row>
    <row r="8" spans="1:27" ht="12" customHeight="1" x14ac:dyDescent="0.3">
      <c r="A8" s="165"/>
      <c r="B8" s="165"/>
      <c r="C8" s="165"/>
      <c r="D8" s="165"/>
      <c r="E8" s="165"/>
      <c r="F8" s="165"/>
      <c r="G8" s="165"/>
      <c r="H8" s="165"/>
      <c r="I8" s="165"/>
      <c r="J8" s="165"/>
      <c r="K8" s="165"/>
      <c r="L8" s="165"/>
      <c r="M8" s="165"/>
      <c r="N8" s="165"/>
      <c r="O8" s="165"/>
      <c r="P8" s="165"/>
      <c r="Q8" s="165"/>
      <c r="R8" s="165"/>
      <c r="S8" s="165"/>
      <c r="T8" s="165"/>
      <c r="U8" s="165"/>
      <c r="V8" s="49"/>
      <c r="W8" s="49"/>
      <c r="X8" s="49"/>
      <c r="Y8" s="49"/>
      <c r="Z8" s="49"/>
      <c r="AA8" s="49"/>
    </row>
    <row r="9" spans="1:27" ht="18.75" x14ac:dyDescent="0.3">
      <c r="A9" s="206" t="s">
        <v>300</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row>
    <row r="10" spans="1:27" ht="18.75" x14ac:dyDescent="0.3">
      <c r="A10" s="208"/>
      <c r="B10" s="208"/>
      <c r="C10" s="208"/>
      <c r="D10" s="49"/>
      <c r="E10" s="49"/>
      <c r="F10" s="49"/>
      <c r="G10" s="49"/>
      <c r="H10" s="49"/>
      <c r="I10" s="49"/>
      <c r="J10" s="49"/>
      <c r="K10" s="49"/>
      <c r="L10" s="49"/>
      <c r="M10" s="49"/>
      <c r="N10" s="164"/>
      <c r="O10" s="164"/>
      <c r="P10" s="164"/>
      <c r="Q10" s="122"/>
      <c r="R10" s="164"/>
      <c r="S10" s="164"/>
      <c r="T10" s="164"/>
      <c r="U10" s="164"/>
      <c r="V10" s="49"/>
      <c r="W10" s="49"/>
      <c r="X10" s="49"/>
      <c r="Y10" s="49"/>
      <c r="Z10" s="49"/>
      <c r="AA10" s="49"/>
    </row>
    <row r="11" spans="1:27" ht="21" customHeight="1" x14ac:dyDescent="0.3">
      <c r="A11" s="49"/>
      <c r="B11" s="141"/>
      <c r="C11" s="141"/>
      <c r="D11" s="201" t="s">
        <v>216</v>
      </c>
      <c r="E11" s="201"/>
      <c r="F11" s="201"/>
      <c r="G11" s="201"/>
      <c r="H11" s="201"/>
      <c r="I11" s="201"/>
      <c r="J11" s="201"/>
      <c r="K11" s="201"/>
      <c r="L11" s="201"/>
      <c r="M11" s="201"/>
      <c r="N11" s="201"/>
      <c r="O11" s="201"/>
      <c r="P11" s="201"/>
      <c r="Q11" s="201"/>
      <c r="R11" s="201"/>
      <c r="S11" s="201"/>
      <c r="T11" s="201"/>
      <c r="U11" s="201"/>
      <c r="V11" s="49"/>
      <c r="W11" s="49"/>
      <c r="X11" s="49"/>
      <c r="Y11" s="49"/>
      <c r="Z11" s="49"/>
      <c r="AA11" s="49"/>
    </row>
    <row r="12" spans="1:27" x14ac:dyDescent="0.25">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row>
    <row r="13" spans="1:27" ht="15" x14ac:dyDescent="0.25">
      <c r="A13" s="49"/>
      <c r="B13" s="49"/>
      <c r="C13" s="142"/>
      <c r="D13" s="209" t="s">
        <v>217</v>
      </c>
      <c r="E13" s="209"/>
      <c r="F13" s="209"/>
      <c r="G13" s="209"/>
      <c r="H13" s="209"/>
      <c r="I13" s="209"/>
      <c r="J13" s="49"/>
      <c r="K13" s="210" t="s">
        <v>218</v>
      </c>
      <c r="L13" s="211"/>
      <c r="M13" s="211"/>
      <c r="N13" s="211"/>
      <c r="O13" s="211"/>
      <c r="P13" s="49"/>
      <c r="Q13" s="212" t="s">
        <v>219</v>
      </c>
      <c r="R13" s="213"/>
      <c r="S13" s="213"/>
      <c r="T13" s="213"/>
      <c r="U13" s="213"/>
      <c r="V13" s="49"/>
      <c r="W13" s="49"/>
      <c r="X13" s="49"/>
      <c r="Y13" s="49"/>
      <c r="Z13" s="49"/>
      <c r="AA13" s="49"/>
    </row>
    <row r="14" spans="1:27" s="119" customFormat="1" ht="15" x14ac:dyDescent="0.25">
      <c r="A14" s="117"/>
      <c r="B14" s="117"/>
      <c r="C14" s="143"/>
      <c r="D14" s="129"/>
      <c r="E14" s="129"/>
      <c r="F14" s="129"/>
      <c r="G14" s="129"/>
      <c r="H14" s="129"/>
      <c r="I14" s="129"/>
      <c r="J14" s="117"/>
      <c r="K14" s="166" t="s">
        <v>301</v>
      </c>
      <c r="L14" s="175">
        <v>2.7E-2</v>
      </c>
      <c r="M14" s="174"/>
      <c r="N14" s="174"/>
      <c r="O14" s="174"/>
      <c r="P14" s="117"/>
      <c r="Q14" s="129"/>
      <c r="R14" s="129"/>
      <c r="S14" s="129"/>
      <c r="T14" s="129"/>
      <c r="U14" s="129"/>
      <c r="V14" s="117"/>
      <c r="W14" s="117"/>
      <c r="X14" s="117"/>
      <c r="Y14" s="117"/>
      <c r="Z14" s="117"/>
      <c r="AA14" s="117"/>
    </row>
    <row r="15" spans="1:27" s="119" customFormat="1" ht="16.5" x14ac:dyDescent="0.3">
      <c r="A15" s="117"/>
      <c r="B15" s="117"/>
      <c r="C15" s="117"/>
      <c r="D15" s="117"/>
      <c r="E15" s="117"/>
      <c r="F15" s="117"/>
      <c r="G15" s="117"/>
      <c r="H15" s="117"/>
      <c r="I15" s="117"/>
      <c r="J15" s="117"/>
      <c r="K15" s="117"/>
      <c r="L15" s="117"/>
      <c r="M15" s="117"/>
      <c r="N15" s="200" t="s">
        <v>220</v>
      </c>
      <c r="O15" s="200"/>
      <c r="P15" s="200"/>
      <c r="Q15" s="122"/>
      <c r="R15" s="200" t="s">
        <v>221</v>
      </c>
      <c r="S15" s="200"/>
      <c r="T15" s="200"/>
      <c r="U15" s="200"/>
      <c r="V15" s="117"/>
      <c r="W15" s="117"/>
      <c r="X15" s="117"/>
      <c r="Y15" s="117"/>
      <c r="Z15" s="117"/>
      <c r="AA15" s="117"/>
    </row>
    <row r="16" spans="1:27" ht="16.5" x14ac:dyDescent="0.3">
      <c r="A16" s="49"/>
      <c r="B16" s="49"/>
      <c r="C16" s="49"/>
      <c r="D16" s="226" t="s">
        <v>269</v>
      </c>
      <c r="E16" s="226"/>
      <c r="F16" s="226"/>
      <c r="G16" s="226"/>
      <c r="H16" s="226"/>
      <c r="I16" s="226"/>
      <c r="J16" s="226"/>
      <c r="K16" s="49"/>
      <c r="L16" s="49"/>
      <c r="M16" s="49"/>
      <c r="N16" s="94" t="s">
        <v>222</v>
      </c>
      <c r="O16" s="94" t="s">
        <v>223</v>
      </c>
      <c r="P16" s="94" t="s">
        <v>224</v>
      </c>
      <c r="Q16" s="93"/>
      <c r="R16" s="94" t="s">
        <v>223</v>
      </c>
      <c r="S16" s="94" t="s">
        <v>224</v>
      </c>
      <c r="T16" s="94" t="s">
        <v>225</v>
      </c>
      <c r="U16" s="94" t="s">
        <v>226</v>
      </c>
      <c r="V16" s="49"/>
      <c r="W16" s="49"/>
      <c r="X16" s="49"/>
      <c r="Y16" s="49"/>
      <c r="Z16" s="49"/>
      <c r="AA16" s="49"/>
    </row>
    <row r="17" spans="1:27" ht="15" x14ac:dyDescent="0.25">
      <c r="A17" s="202" t="s">
        <v>271</v>
      </c>
      <c r="B17" s="202"/>
      <c r="C17" s="203"/>
      <c r="D17" s="95" t="s">
        <v>227</v>
      </c>
      <c r="E17" s="96" t="s">
        <v>228</v>
      </c>
      <c r="F17" s="95" t="s">
        <v>229</v>
      </c>
      <c r="G17" s="96" t="s">
        <v>230</v>
      </c>
      <c r="H17" s="95" t="s">
        <v>231</v>
      </c>
      <c r="I17" s="96" t="s">
        <v>232</v>
      </c>
      <c r="J17" s="95" t="s">
        <v>233</v>
      </c>
      <c r="K17" s="97" t="s">
        <v>234</v>
      </c>
      <c r="L17" s="97" t="s">
        <v>235</v>
      </c>
      <c r="M17" s="49"/>
      <c r="N17" s="99" t="s">
        <v>236</v>
      </c>
      <c r="O17" s="99" t="s">
        <v>236</v>
      </c>
      <c r="P17" s="100" t="s">
        <v>236</v>
      </c>
      <c r="Q17" s="144"/>
      <c r="R17" s="101" t="s">
        <v>236</v>
      </c>
      <c r="S17" s="99" t="s">
        <v>236</v>
      </c>
      <c r="T17" s="99" t="s">
        <v>237</v>
      </c>
      <c r="U17" s="99" t="s">
        <v>238</v>
      </c>
      <c r="V17" s="49"/>
      <c r="W17" s="49"/>
      <c r="X17" s="49"/>
      <c r="Y17" s="49"/>
      <c r="Z17" s="49"/>
      <c r="AA17" s="49"/>
    </row>
    <row r="18" spans="1:27" ht="18.75" x14ac:dyDescent="0.3">
      <c r="A18" s="102" t="s">
        <v>2</v>
      </c>
      <c r="B18" s="103" t="s">
        <v>242</v>
      </c>
      <c r="C18" s="103" t="s">
        <v>239</v>
      </c>
      <c r="D18" s="104"/>
      <c r="E18" s="104"/>
      <c r="F18" s="104"/>
      <c r="G18" s="104"/>
      <c r="H18" s="104"/>
      <c r="I18" s="104"/>
      <c r="J18" s="104"/>
      <c r="K18" s="104"/>
      <c r="L18" s="104"/>
      <c r="M18" s="49"/>
      <c r="N18" s="49"/>
      <c r="O18" s="49"/>
      <c r="P18" s="49"/>
      <c r="Q18" s="98"/>
      <c r="R18" s="49"/>
      <c r="S18" s="49"/>
      <c r="T18" s="49"/>
      <c r="U18" s="49"/>
      <c r="V18" s="49"/>
      <c r="W18" s="49"/>
      <c r="X18" s="49"/>
      <c r="Y18" s="49"/>
      <c r="Z18" s="49"/>
      <c r="AA18" s="49"/>
    </row>
    <row r="19" spans="1:27" ht="18.75" x14ac:dyDescent="0.3">
      <c r="A19" s="102"/>
      <c r="B19" s="105"/>
      <c r="C19" s="180" t="s">
        <v>302</v>
      </c>
      <c r="D19" s="106"/>
      <c r="E19" s="107"/>
      <c r="F19" s="106"/>
      <c r="G19" s="107"/>
      <c r="H19" s="106"/>
      <c r="I19" s="107"/>
      <c r="J19" s="106"/>
      <c r="K19" s="108">
        <f>SUM(D19:J19)</f>
        <v>0</v>
      </c>
      <c r="L19" s="108">
        <f>K19-N19-O19-P19</f>
        <v>0</v>
      </c>
      <c r="M19" s="49"/>
      <c r="N19" s="109">
        <f>K19*$D$5</f>
        <v>0</v>
      </c>
      <c r="O19" s="109">
        <f>K19*0.062</f>
        <v>0</v>
      </c>
      <c r="P19" s="109">
        <f>K19*0.0145</f>
        <v>0</v>
      </c>
      <c r="Q19" s="110"/>
      <c r="R19" s="109">
        <f>K19*0.062</f>
        <v>0</v>
      </c>
      <c r="S19" s="109">
        <f>K19*0.0145</f>
        <v>0</v>
      </c>
      <c r="T19" s="109">
        <f>K19*0.006</f>
        <v>0</v>
      </c>
      <c r="U19" s="109">
        <f>K19*0.027</f>
        <v>0</v>
      </c>
      <c r="V19" s="49"/>
      <c r="W19" s="49"/>
      <c r="X19" s="49"/>
      <c r="Y19" s="49"/>
      <c r="Z19" s="49"/>
      <c r="AA19" s="49"/>
    </row>
    <row r="20" spans="1:27" ht="18.75" x14ac:dyDescent="0.3">
      <c r="A20" s="102"/>
      <c r="B20" s="111"/>
      <c r="C20" s="180"/>
      <c r="D20" s="106"/>
      <c r="E20" s="107"/>
      <c r="F20" s="106"/>
      <c r="G20" s="107"/>
      <c r="H20" s="106"/>
      <c r="I20" s="107"/>
      <c r="J20" s="106"/>
      <c r="K20" s="108">
        <f>SUM(D20:J20)</f>
        <v>0</v>
      </c>
      <c r="L20" s="108">
        <f t="shared" ref="L20:L28" si="0">K20-N20-O20-P20</f>
        <v>0</v>
      </c>
      <c r="M20" s="49"/>
      <c r="N20" s="109">
        <f>K20*$D$5</f>
        <v>0</v>
      </c>
      <c r="O20" s="109">
        <f t="shared" ref="O20:O22" si="1">K20*0.062</f>
        <v>0</v>
      </c>
      <c r="P20" s="109">
        <f t="shared" ref="P20:P22" si="2">K20*0.0145</f>
        <v>0</v>
      </c>
      <c r="Q20" s="110"/>
      <c r="R20" s="109">
        <f t="shared" ref="R20:R22" si="3">K20*0.062</f>
        <v>0</v>
      </c>
      <c r="S20" s="109">
        <f t="shared" ref="S20:S22" si="4">K20*0.0145</f>
        <v>0</v>
      </c>
      <c r="T20" s="109">
        <f t="shared" ref="T20:T22" si="5">K20*0.006</f>
        <v>0</v>
      </c>
      <c r="U20" s="109">
        <f t="shared" ref="U20:U22" si="6">K20*0.027</f>
        <v>0</v>
      </c>
      <c r="V20" s="49"/>
      <c r="W20" s="49"/>
      <c r="X20" s="49"/>
      <c r="Y20" s="49"/>
      <c r="Z20" s="49"/>
      <c r="AA20" s="49"/>
    </row>
    <row r="21" spans="1:27" ht="18.75" x14ac:dyDescent="0.3">
      <c r="A21" s="102"/>
      <c r="B21" s="111"/>
      <c r="C21" s="180"/>
      <c r="D21" s="106"/>
      <c r="E21" s="107"/>
      <c r="F21" s="106"/>
      <c r="G21" s="107"/>
      <c r="H21" s="106"/>
      <c r="I21" s="107"/>
      <c r="J21" s="106"/>
      <c r="K21" s="108">
        <f>SUM(D21:J21)</f>
        <v>0</v>
      </c>
      <c r="L21" s="108">
        <f t="shared" si="0"/>
        <v>0</v>
      </c>
      <c r="M21" s="49"/>
      <c r="N21" s="109">
        <f>K21*$D$5</f>
        <v>0</v>
      </c>
      <c r="O21" s="109">
        <f t="shared" si="1"/>
        <v>0</v>
      </c>
      <c r="P21" s="109">
        <f t="shared" si="2"/>
        <v>0</v>
      </c>
      <c r="Q21" s="110"/>
      <c r="R21" s="109">
        <f t="shared" si="3"/>
        <v>0</v>
      </c>
      <c r="S21" s="109">
        <f t="shared" si="4"/>
        <v>0</v>
      </c>
      <c r="T21" s="109">
        <f t="shared" si="5"/>
        <v>0</v>
      </c>
      <c r="U21" s="109">
        <f t="shared" si="6"/>
        <v>0</v>
      </c>
      <c r="V21" s="49"/>
      <c r="W21" s="49"/>
      <c r="X21" s="49"/>
      <c r="Y21" s="49"/>
      <c r="Z21" s="49"/>
      <c r="AA21" s="49"/>
    </row>
    <row r="22" spans="1:27" ht="19.5" thickBot="1" x14ac:dyDescent="0.35">
      <c r="A22" s="102"/>
      <c r="B22" s="112"/>
      <c r="C22" s="180"/>
      <c r="D22" s="113"/>
      <c r="E22" s="114"/>
      <c r="F22" s="113"/>
      <c r="G22" s="107"/>
      <c r="H22" s="106"/>
      <c r="I22" s="107"/>
      <c r="J22" s="106"/>
      <c r="K22" s="108">
        <f>SUM(D22:J22)</f>
        <v>0</v>
      </c>
      <c r="L22" s="108">
        <f t="shared" si="0"/>
        <v>0</v>
      </c>
      <c r="M22" s="49"/>
      <c r="N22" s="109">
        <f>K22*$D$5</f>
        <v>0</v>
      </c>
      <c r="O22" s="109">
        <f t="shared" si="1"/>
        <v>0</v>
      </c>
      <c r="P22" s="109">
        <f t="shared" si="2"/>
        <v>0</v>
      </c>
      <c r="Q22" s="110"/>
      <c r="R22" s="109">
        <f t="shared" si="3"/>
        <v>0</v>
      </c>
      <c r="S22" s="109">
        <f t="shared" si="4"/>
        <v>0</v>
      </c>
      <c r="T22" s="109">
        <f t="shared" si="5"/>
        <v>0</v>
      </c>
      <c r="U22" s="109">
        <f t="shared" si="6"/>
        <v>0</v>
      </c>
      <c r="V22" s="49"/>
      <c r="W22" s="49"/>
      <c r="X22" s="49"/>
      <c r="Y22" s="49"/>
      <c r="Z22" s="49"/>
      <c r="AA22" s="49"/>
    </row>
    <row r="23" spans="1:27" ht="19.5" thickBot="1" x14ac:dyDescent="0.35">
      <c r="A23" s="115"/>
      <c r="B23" s="116"/>
      <c r="C23" s="117"/>
      <c r="D23" s="220" t="s">
        <v>240</v>
      </c>
      <c r="E23" s="221"/>
      <c r="F23" s="118">
        <f>SUM(N19:N22)+(SUM(O19:O22)+SUM(P19:P22)+SUM(R19:R22)+SUM(S19:S22))</f>
        <v>0</v>
      </c>
      <c r="G23" s="122"/>
      <c r="H23" s="122"/>
      <c r="I23" s="122"/>
      <c r="J23" s="122"/>
      <c r="K23" s="135">
        <f>SUM(K19:K22)</f>
        <v>0</v>
      </c>
      <c r="L23" s="135">
        <f>SUM(L19:L22)</f>
        <v>0</v>
      </c>
      <c r="M23" s="148"/>
      <c r="N23" s="135">
        <f>SUM(N19:N22)</f>
        <v>0</v>
      </c>
      <c r="O23" s="135">
        <f t="shared" ref="O23:U23" si="7">SUM(O19:O22)</f>
        <v>0</v>
      </c>
      <c r="P23" s="135">
        <f t="shared" si="7"/>
        <v>0</v>
      </c>
      <c r="Q23" s="131"/>
      <c r="R23" s="135">
        <f t="shared" si="7"/>
        <v>0</v>
      </c>
      <c r="S23" s="135">
        <f t="shared" si="7"/>
        <v>0</v>
      </c>
      <c r="T23" s="135">
        <f t="shared" si="7"/>
        <v>0</v>
      </c>
      <c r="U23" s="135">
        <f t="shared" si="7"/>
        <v>0</v>
      </c>
      <c r="V23" s="117"/>
      <c r="W23" s="117"/>
      <c r="X23" s="117"/>
      <c r="Y23" s="117"/>
      <c r="Z23" s="117"/>
      <c r="AA23" s="117"/>
    </row>
    <row r="24" spans="1:27" ht="18.75" x14ac:dyDescent="0.3">
      <c r="A24" s="102" t="s">
        <v>241</v>
      </c>
      <c r="B24" s="103" t="s">
        <v>242</v>
      </c>
      <c r="C24" s="103" t="s">
        <v>239</v>
      </c>
      <c r="D24" s="104"/>
      <c r="E24" s="104"/>
      <c r="F24" s="104"/>
      <c r="G24" s="104"/>
      <c r="H24" s="104"/>
      <c r="I24" s="104"/>
      <c r="J24" s="104"/>
      <c r="K24" s="121"/>
      <c r="L24" s="121"/>
      <c r="M24" s="49"/>
      <c r="N24" s="110"/>
      <c r="O24" s="110"/>
      <c r="P24" s="110"/>
      <c r="Q24" s="110"/>
      <c r="R24" s="110"/>
      <c r="S24" s="110"/>
      <c r="T24" s="110"/>
      <c r="U24" s="110"/>
      <c r="V24" s="49"/>
      <c r="W24" s="49"/>
      <c r="X24" s="49"/>
      <c r="Y24" s="49"/>
      <c r="Z24" s="49"/>
      <c r="AA24" s="49"/>
    </row>
    <row r="25" spans="1:27" ht="18.75" x14ac:dyDescent="0.3">
      <c r="A25" s="102"/>
      <c r="B25" s="103"/>
      <c r="C25" s="180"/>
      <c r="D25" s="106"/>
      <c r="E25" s="107"/>
      <c r="F25" s="106"/>
      <c r="G25" s="107"/>
      <c r="H25" s="106"/>
      <c r="I25" s="107"/>
      <c r="J25" s="106"/>
      <c r="K25" s="108">
        <f>SUM(D25:J25)</f>
        <v>0</v>
      </c>
      <c r="L25" s="108">
        <f>K25-N25-O25-P25</f>
        <v>0</v>
      </c>
      <c r="M25" s="49"/>
      <c r="N25" s="109">
        <f>K25*$D$5</f>
        <v>0</v>
      </c>
      <c r="O25" s="109">
        <f>K25*0.062</f>
        <v>0</v>
      </c>
      <c r="P25" s="109">
        <f>K25*0.0145</f>
        <v>0</v>
      </c>
      <c r="Q25" s="110"/>
      <c r="R25" s="109">
        <f>K25*0.062</f>
        <v>0</v>
      </c>
      <c r="S25" s="109">
        <f>K25*0.0145</f>
        <v>0</v>
      </c>
      <c r="T25" s="109">
        <f>K25*0.006</f>
        <v>0</v>
      </c>
      <c r="U25" s="109">
        <f>K25*0.027</f>
        <v>0</v>
      </c>
      <c r="V25" s="49"/>
      <c r="W25" s="49"/>
      <c r="X25" s="49"/>
      <c r="Y25" s="49"/>
      <c r="Z25" s="49"/>
      <c r="AA25" s="49"/>
    </row>
    <row r="26" spans="1:27" ht="18.75" x14ac:dyDescent="0.3">
      <c r="A26" s="102"/>
      <c r="B26" s="111"/>
      <c r="C26" s="180"/>
      <c r="D26" s="106"/>
      <c r="E26" s="107"/>
      <c r="F26" s="106"/>
      <c r="G26" s="107"/>
      <c r="H26" s="106"/>
      <c r="I26" s="107"/>
      <c r="J26" s="106"/>
      <c r="K26" s="108">
        <f t="shared" ref="K26:K28" si="8">SUM(D26:J26)</f>
        <v>0</v>
      </c>
      <c r="L26" s="108">
        <f t="shared" si="0"/>
        <v>0</v>
      </c>
      <c r="M26" s="49"/>
      <c r="N26" s="109">
        <f>K26*$D$5</f>
        <v>0</v>
      </c>
      <c r="O26" s="109">
        <f>K26*0.062</f>
        <v>0</v>
      </c>
      <c r="P26" s="109">
        <f>K26*0.0145</f>
        <v>0</v>
      </c>
      <c r="Q26" s="110"/>
      <c r="R26" s="109">
        <f>K26*0.062</f>
        <v>0</v>
      </c>
      <c r="S26" s="109">
        <f>K26*0.0145</f>
        <v>0</v>
      </c>
      <c r="T26" s="109">
        <f>K26*0.006</f>
        <v>0</v>
      </c>
      <c r="U26" s="109">
        <f>K26*0.027</f>
        <v>0</v>
      </c>
      <c r="V26" s="49"/>
      <c r="W26" s="49"/>
      <c r="X26" s="49"/>
      <c r="Y26" s="49"/>
      <c r="Z26" s="49"/>
      <c r="AA26" s="49"/>
    </row>
    <row r="27" spans="1:27" ht="18.75" x14ac:dyDescent="0.3">
      <c r="A27" s="102"/>
      <c r="B27" s="111"/>
      <c r="C27" s="180"/>
      <c r="D27" s="106"/>
      <c r="E27" s="107"/>
      <c r="F27" s="106"/>
      <c r="G27" s="107"/>
      <c r="H27" s="106"/>
      <c r="I27" s="107"/>
      <c r="J27" s="106"/>
      <c r="K27" s="108">
        <f t="shared" si="8"/>
        <v>0</v>
      </c>
      <c r="L27" s="108">
        <f t="shared" si="0"/>
        <v>0</v>
      </c>
      <c r="M27" s="49"/>
      <c r="N27" s="109">
        <f>K27*$D$5</f>
        <v>0</v>
      </c>
      <c r="O27" s="109">
        <f t="shared" ref="O27:O28" si="9">K27*0.062</f>
        <v>0</v>
      </c>
      <c r="P27" s="109">
        <f t="shared" ref="P27:P28" si="10">K27*0.0145</f>
        <v>0</v>
      </c>
      <c r="Q27" s="110"/>
      <c r="R27" s="109">
        <f t="shared" ref="R27:R28" si="11">K27*0.062</f>
        <v>0</v>
      </c>
      <c r="S27" s="109">
        <f t="shared" ref="S27:S28" si="12">K27*0.0145</f>
        <v>0</v>
      </c>
      <c r="T27" s="109">
        <f t="shared" ref="T27:T28" si="13">K27*0.006</f>
        <v>0</v>
      </c>
      <c r="U27" s="109">
        <f t="shared" ref="U27:U28" si="14">K27*0.027</f>
        <v>0</v>
      </c>
      <c r="V27" s="49"/>
      <c r="W27" s="49"/>
      <c r="X27" s="49"/>
      <c r="Y27" s="49"/>
      <c r="Z27" s="49"/>
      <c r="AA27" s="49"/>
    </row>
    <row r="28" spans="1:27" ht="19.5" thickBot="1" x14ac:dyDescent="0.35">
      <c r="A28" s="102"/>
      <c r="B28" s="111"/>
      <c r="C28" s="180"/>
      <c r="D28" s="113"/>
      <c r="E28" s="114"/>
      <c r="F28" s="113"/>
      <c r="G28" s="107"/>
      <c r="H28" s="106"/>
      <c r="I28" s="107"/>
      <c r="J28" s="106"/>
      <c r="K28" s="108">
        <f t="shared" si="8"/>
        <v>0</v>
      </c>
      <c r="L28" s="108">
        <f t="shared" si="0"/>
        <v>0</v>
      </c>
      <c r="M28" s="49"/>
      <c r="N28" s="109">
        <f>K28*$D$5</f>
        <v>0</v>
      </c>
      <c r="O28" s="109">
        <f t="shared" si="9"/>
        <v>0</v>
      </c>
      <c r="P28" s="109">
        <f t="shared" si="10"/>
        <v>0</v>
      </c>
      <c r="Q28" s="110"/>
      <c r="R28" s="109">
        <f t="shared" si="11"/>
        <v>0</v>
      </c>
      <c r="S28" s="109">
        <f t="shared" si="12"/>
        <v>0</v>
      </c>
      <c r="T28" s="109">
        <f t="shared" si="13"/>
        <v>0</v>
      </c>
      <c r="U28" s="109">
        <f t="shared" si="14"/>
        <v>0</v>
      </c>
      <c r="V28" s="49"/>
      <c r="W28" s="49"/>
      <c r="X28" s="49"/>
      <c r="Y28" s="49"/>
      <c r="Z28" s="49"/>
      <c r="AA28" s="49"/>
    </row>
    <row r="29" spans="1:27" ht="19.5" thickBot="1" x14ac:dyDescent="0.35">
      <c r="A29" s="115"/>
      <c r="B29" s="116"/>
      <c r="C29" s="117"/>
      <c r="D29" s="220" t="s">
        <v>243</v>
      </c>
      <c r="E29" s="221"/>
      <c r="F29" s="118">
        <f>SUM(N25:N28)+(SUM(O25:O28)+SUM(P25:P28)+SUM(R25:R28)+SUM(S25:S28))</f>
        <v>0</v>
      </c>
      <c r="G29" s="122"/>
      <c r="H29" s="122"/>
      <c r="I29" s="122"/>
      <c r="J29" s="122"/>
      <c r="K29" s="135">
        <f>SUM(K25:K28)</f>
        <v>0</v>
      </c>
      <c r="L29" s="135">
        <f>SUM(L25:L28)</f>
        <v>0</v>
      </c>
      <c r="M29" s="148"/>
      <c r="N29" s="135">
        <f>SUM(N25:N28)</f>
        <v>0</v>
      </c>
      <c r="O29" s="135">
        <f t="shared" ref="O29:P29" si="15">SUM(O25:O28)</f>
        <v>0</v>
      </c>
      <c r="P29" s="135">
        <f t="shared" si="15"/>
        <v>0</v>
      </c>
      <c r="Q29" s="131"/>
      <c r="R29" s="135">
        <f t="shared" ref="R29:U29" si="16">SUM(R25:R28)</f>
        <v>0</v>
      </c>
      <c r="S29" s="135">
        <f t="shared" si="16"/>
        <v>0</v>
      </c>
      <c r="T29" s="135">
        <f t="shared" si="16"/>
        <v>0</v>
      </c>
      <c r="U29" s="135">
        <f t="shared" si="16"/>
        <v>0</v>
      </c>
      <c r="V29" s="117"/>
      <c r="W29" s="117"/>
      <c r="X29" s="117"/>
      <c r="Y29" s="117"/>
      <c r="Z29" s="117"/>
      <c r="AA29" s="117"/>
    </row>
    <row r="30" spans="1:27" ht="18.75" x14ac:dyDescent="0.3">
      <c r="A30" s="102" t="s">
        <v>244</v>
      </c>
      <c r="B30" s="103" t="s">
        <v>242</v>
      </c>
      <c r="C30" s="103" t="s">
        <v>239</v>
      </c>
      <c r="D30" s="104"/>
      <c r="E30" s="104"/>
      <c r="F30" s="104"/>
      <c r="G30" s="104"/>
      <c r="H30" s="104"/>
      <c r="I30" s="104"/>
      <c r="J30" s="104"/>
      <c r="K30" s="121"/>
      <c r="L30" s="121"/>
      <c r="M30" s="49"/>
      <c r="N30" s="110"/>
      <c r="O30" s="110"/>
      <c r="P30" s="110"/>
      <c r="Q30" s="110"/>
      <c r="R30" s="110"/>
      <c r="S30" s="110"/>
      <c r="T30" s="110"/>
      <c r="U30" s="110"/>
      <c r="V30" s="49"/>
      <c r="W30" s="49"/>
      <c r="X30" s="49"/>
      <c r="Y30" s="49"/>
      <c r="Z30" s="49"/>
      <c r="AA30" s="49"/>
    </row>
    <row r="31" spans="1:27" ht="18.75" x14ac:dyDescent="0.3">
      <c r="A31" s="102"/>
      <c r="B31" s="111"/>
      <c r="C31" s="180"/>
      <c r="D31" s="106"/>
      <c r="E31" s="107"/>
      <c r="F31" s="106"/>
      <c r="G31" s="107"/>
      <c r="H31" s="106"/>
      <c r="I31" s="107"/>
      <c r="J31" s="106"/>
      <c r="K31" s="108">
        <f>SUM(D31:J31)</f>
        <v>0</v>
      </c>
      <c r="L31" s="108">
        <f>K31-N31-O31-P31</f>
        <v>0</v>
      </c>
      <c r="M31" s="49"/>
      <c r="N31" s="109">
        <f>K31*$D$5</f>
        <v>0</v>
      </c>
      <c r="O31" s="109">
        <f>K31*0.062</f>
        <v>0</v>
      </c>
      <c r="P31" s="109">
        <f>K31*0.0145</f>
        <v>0</v>
      </c>
      <c r="Q31" s="110"/>
      <c r="R31" s="109">
        <f>K31*0.062</f>
        <v>0</v>
      </c>
      <c r="S31" s="109">
        <f>K31*0.0145</f>
        <v>0</v>
      </c>
      <c r="T31" s="109">
        <f>K31*0.006</f>
        <v>0</v>
      </c>
      <c r="U31" s="109">
        <f>K31*0.027</f>
        <v>0</v>
      </c>
      <c r="V31" s="49"/>
      <c r="W31" s="49"/>
      <c r="X31" s="49"/>
      <c r="Y31" s="49"/>
      <c r="Z31" s="49"/>
      <c r="AA31" s="49"/>
    </row>
    <row r="32" spans="1:27" ht="18.75" x14ac:dyDescent="0.3">
      <c r="A32" s="102"/>
      <c r="B32" s="111"/>
      <c r="C32" s="180"/>
      <c r="D32" s="106"/>
      <c r="E32" s="107"/>
      <c r="F32" s="106"/>
      <c r="G32" s="107"/>
      <c r="H32" s="106"/>
      <c r="I32" s="107"/>
      <c r="J32" s="106"/>
      <c r="K32" s="108">
        <f t="shared" ref="K32:K35" si="17">SUM(D32:J32)</f>
        <v>0</v>
      </c>
      <c r="L32" s="108">
        <f t="shared" ref="L32:L34" si="18">K32-N32-O32-P32</f>
        <v>0</v>
      </c>
      <c r="M32" s="49"/>
      <c r="N32" s="109">
        <f>K32*$D$5</f>
        <v>0</v>
      </c>
      <c r="O32" s="109">
        <f>K32*0.062</f>
        <v>0</v>
      </c>
      <c r="P32" s="109">
        <f>K32*0.0145</f>
        <v>0</v>
      </c>
      <c r="Q32" s="110"/>
      <c r="R32" s="109">
        <f>K32*0.062</f>
        <v>0</v>
      </c>
      <c r="S32" s="109">
        <f>K32*0.0145</f>
        <v>0</v>
      </c>
      <c r="T32" s="109">
        <f>K32*0.006</f>
        <v>0</v>
      </c>
      <c r="U32" s="109">
        <f>K32*0.027</f>
        <v>0</v>
      </c>
      <c r="V32" s="49"/>
      <c r="W32" s="49"/>
      <c r="X32" s="49"/>
      <c r="Y32" s="49"/>
      <c r="Z32" s="49"/>
      <c r="AA32" s="49"/>
    </row>
    <row r="33" spans="1:27" ht="18.75" x14ac:dyDescent="0.3">
      <c r="A33" s="102"/>
      <c r="B33" s="111"/>
      <c r="C33" s="180"/>
      <c r="D33" s="106"/>
      <c r="E33" s="107"/>
      <c r="F33" s="106"/>
      <c r="G33" s="107"/>
      <c r="H33" s="106"/>
      <c r="I33" s="107"/>
      <c r="J33" s="106"/>
      <c r="K33" s="108">
        <f t="shared" si="17"/>
        <v>0</v>
      </c>
      <c r="L33" s="108">
        <f t="shared" si="18"/>
        <v>0</v>
      </c>
      <c r="M33" s="49"/>
      <c r="N33" s="109">
        <f>K33*$D$5</f>
        <v>0</v>
      </c>
      <c r="O33" s="109">
        <f t="shared" ref="O33:O35" si="19">K33*0.062</f>
        <v>0</v>
      </c>
      <c r="P33" s="109">
        <f t="shared" ref="P33:P35" si="20">K33*0.0145</f>
        <v>0</v>
      </c>
      <c r="Q33" s="110"/>
      <c r="R33" s="109">
        <f t="shared" ref="R33:R35" si="21">K33*0.062</f>
        <v>0</v>
      </c>
      <c r="S33" s="109">
        <f t="shared" ref="S33:S35" si="22">K33*0.0145</f>
        <v>0</v>
      </c>
      <c r="T33" s="109">
        <f t="shared" ref="T33:T35" si="23">K33*0.006</f>
        <v>0</v>
      </c>
      <c r="U33" s="109">
        <f t="shared" ref="U33:U35" si="24">K33*0.027</f>
        <v>0</v>
      </c>
      <c r="V33" s="217" t="s">
        <v>272</v>
      </c>
      <c r="W33" s="218"/>
      <c r="X33" s="218"/>
      <c r="Y33" s="218"/>
      <c r="Z33" s="218"/>
      <c r="AA33" s="218"/>
    </row>
    <row r="34" spans="1:27" ht="18.75" x14ac:dyDescent="0.3">
      <c r="A34" s="102"/>
      <c r="B34" s="111"/>
      <c r="C34" s="180"/>
      <c r="D34" s="106"/>
      <c r="E34" s="107"/>
      <c r="F34" s="106"/>
      <c r="G34" s="107"/>
      <c r="H34" s="106"/>
      <c r="I34" s="107"/>
      <c r="J34" s="106"/>
      <c r="K34" s="108">
        <f t="shared" si="17"/>
        <v>0</v>
      </c>
      <c r="L34" s="108">
        <f t="shared" si="18"/>
        <v>0</v>
      </c>
      <c r="M34" s="49"/>
      <c r="N34" s="109">
        <f>K34*$D$5</f>
        <v>0</v>
      </c>
      <c r="O34" s="109">
        <f t="shared" si="19"/>
        <v>0</v>
      </c>
      <c r="P34" s="109">
        <f t="shared" si="20"/>
        <v>0</v>
      </c>
      <c r="Q34" s="110"/>
      <c r="R34" s="109">
        <f t="shared" si="21"/>
        <v>0</v>
      </c>
      <c r="S34" s="109">
        <f t="shared" si="22"/>
        <v>0</v>
      </c>
      <c r="T34" s="109">
        <f t="shared" si="23"/>
        <v>0</v>
      </c>
      <c r="U34" s="123">
        <f t="shared" si="24"/>
        <v>0</v>
      </c>
      <c r="V34" s="219" t="s">
        <v>245</v>
      </c>
      <c r="W34" s="219"/>
      <c r="X34" s="219"/>
      <c r="Y34" s="219"/>
      <c r="Z34" s="216" t="s">
        <v>246</v>
      </c>
      <c r="AA34" s="216"/>
    </row>
    <row r="35" spans="1:27" ht="19.5" thickBot="1" x14ac:dyDescent="0.35">
      <c r="A35" s="102"/>
      <c r="B35" s="111"/>
      <c r="C35" s="180"/>
      <c r="D35" s="113"/>
      <c r="E35" s="114"/>
      <c r="F35" s="113"/>
      <c r="G35" s="114"/>
      <c r="H35" s="113"/>
      <c r="I35" s="114"/>
      <c r="J35" s="106"/>
      <c r="K35" s="108">
        <f t="shared" si="17"/>
        <v>0</v>
      </c>
      <c r="L35" s="108">
        <f>K35-N35-O35-P35</f>
        <v>0</v>
      </c>
      <c r="M35" s="49"/>
      <c r="N35" s="109">
        <f>K35*$D$5</f>
        <v>0</v>
      </c>
      <c r="O35" s="109">
        <f t="shared" si="19"/>
        <v>0</v>
      </c>
      <c r="P35" s="109">
        <f t="shared" si="20"/>
        <v>0</v>
      </c>
      <c r="Q35" s="110"/>
      <c r="R35" s="109">
        <f t="shared" si="21"/>
        <v>0</v>
      </c>
      <c r="S35" s="109">
        <f t="shared" si="22"/>
        <v>0</v>
      </c>
      <c r="T35" s="109">
        <f t="shared" si="23"/>
        <v>0</v>
      </c>
      <c r="U35" s="109">
        <f t="shared" si="24"/>
        <v>0</v>
      </c>
      <c r="V35" s="103" t="s">
        <v>247</v>
      </c>
      <c r="W35" s="103" t="s">
        <v>222</v>
      </c>
      <c r="X35" s="103" t="s">
        <v>223</v>
      </c>
      <c r="Y35" s="103" t="s">
        <v>224</v>
      </c>
      <c r="Z35" s="103" t="s">
        <v>223</v>
      </c>
      <c r="AA35" s="103" t="s">
        <v>224</v>
      </c>
    </row>
    <row r="36" spans="1:27" ht="19.5" thickBot="1" x14ac:dyDescent="0.35">
      <c r="A36" s="115"/>
      <c r="B36" s="116"/>
      <c r="C36" s="117"/>
      <c r="D36" s="220" t="s">
        <v>248</v>
      </c>
      <c r="E36" s="221"/>
      <c r="F36" s="118">
        <f>SUM(N31:N35)+(SUM(O31:O35)+SUM(P31:P35)+SUM(R31:R35)+SUM(S31:S35))</f>
        <v>0</v>
      </c>
      <c r="G36" s="222" t="s">
        <v>249</v>
      </c>
      <c r="H36" s="223"/>
      <c r="I36" s="124">
        <f>IF(SUM(K23,K29,K36)&lt;9000,(SUM(K23,K29,K36)*$L$14),(9000*$L$14))</f>
        <v>0</v>
      </c>
      <c r="J36" s="122"/>
      <c r="K36" s="135">
        <f>SUM(K31:K35)</f>
        <v>0</v>
      </c>
      <c r="L36" s="135">
        <f>SUM(L31:L35)</f>
        <v>0</v>
      </c>
      <c r="M36" s="148"/>
      <c r="N36" s="135">
        <f>SUM(N31:N35)</f>
        <v>0</v>
      </c>
      <c r="O36" s="135">
        <f t="shared" ref="O36:P36" si="25">SUM(O31:O35)</f>
        <v>0</v>
      </c>
      <c r="P36" s="135">
        <f t="shared" si="25"/>
        <v>0</v>
      </c>
      <c r="Q36" s="131"/>
      <c r="R36" s="135">
        <f>SUM(R31:R35)</f>
        <v>0</v>
      </c>
      <c r="S36" s="135">
        <f t="shared" ref="S36:U36" si="26">SUM(S31:S35)</f>
        <v>0</v>
      </c>
      <c r="T36" s="135">
        <f t="shared" si="26"/>
        <v>0</v>
      </c>
      <c r="U36" s="135">
        <f t="shared" si="26"/>
        <v>0</v>
      </c>
      <c r="V36" s="121">
        <f>SUM(K19:K22)+SUM(K25:K28)+SUM(K31:K35)</f>
        <v>0</v>
      </c>
      <c r="W36" s="121">
        <f>SUM(N19:N22)+SUM(N25:N28)+SUM(N31:N35)</f>
        <v>0</v>
      </c>
      <c r="X36" s="121">
        <f>SUM(O19:O22)+SUM(O25:O28)+SUM(O31:O35)</f>
        <v>0</v>
      </c>
      <c r="Y36" s="121">
        <f>SUM(P19:P22)+SUM(P25:P28)+SUM(P31:P35)</f>
        <v>0</v>
      </c>
      <c r="Z36" s="121">
        <f>SUM(R19:R22)+SUM(R25:R28)+SUM(R31:R35)</f>
        <v>0</v>
      </c>
      <c r="AA36" s="121">
        <f>SUM(S19:S22)+SUM(S25:S28)+SUM(S31:S35)</f>
        <v>0</v>
      </c>
    </row>
    <row r="37" spans="1:27" ht="18.75" x14ac:dyDescent="0.3">
      <c r="A37" s="102" t="s">
        <v>5</v>
      </c>
      <c r="B37" s="103" t="s">
        <v>242</v>
      </c>
      <c r="C37" s="103" t="s">
        <v>239</v>
      </c>
      <c r="D37" s="104"/>
      <c r="E37" s="104"/>
      <c r="F37" s="104"/>
      <c r="G37" s="104"/>
      <c r="H37" s="104"/>
      <c r="I37" s="104"/>
      <c r="J37" s="104"/>
      <c r="K37" s="121"/>
      <c r="L37" s="121"/>
      <c r="M37" s="49"/>
      <c r="N37" s="110"/>
      <c r="O37" s="110"/>
      <c r="P37" s="110"/>
      <c r="Q37" s="110"/>
      <c r="R37" s="110"/>
      <c r="S37" s="110"/>
      <c r="T37" s="110"/>
      <c r="U37" s="110"/>
      <c r="V37" s="49"/>
      <c r="W37" s="49"/>
      <c r="X37" s="146"/>
      <c r="Y37" s="49"/>
      <c r="Z37" s="49"/>
      <c r="AA37" s="49"/>
    </row>
    <row r="38" spans="1:27" ht="18.75" x14ac:dyDescent="0.3">
      <c r="A38" s="102"/>
      <c r="B38" s="111"/>
      <c r="C38" s="180"/>
      <c r="D38" s="106"/>
      <c r="E38" s="107"/>
      <c r="F38" s="106"/>
      <c r="G38" s="107"/>
      <c r="H38" s="106"/>
      <c r="I38" s="107"/>
      <c r="J38" s="106"/>
      <c r="K38" s="108">
        <f t="shared" ref="K38:K41" si="27">SUM(D38:J38)</f>
        <v>0</v>
      </c>
      <c r="L38" s="108">
        <f>K38-N38-O38-P38</f>
        <v>0</v>
      </c>
      <c r="M38" s="49"/>
      <c r="N38" s="109">
        <f>K38*$D$5</f>
        <v>0</v>
      </c>
      <c r="O38" s="109">
        <f>K38*0.062</f>
        <v>0</v>
      </c>
      <c r="P38" s="109">
        <f>K38*0.0145</f>
        <v>0</v>
      </c>
      <c r="Q38" s="110"/>
      <c r="R38" s="109">
        <f>K38*0.062</f>
        <v>0</v>
      </c>
      <c r="S38" s="109">
        <f>K38*0.0145</f>
        <v>0</v>
      </c>
      <c r="T38" s="109">
        <f>K38*0.006</f>
        <v>0</v>
      </c>
      <c r="U38" s="109">
        <f>K38*0.027</f>
        <v>0</v>
      </c>
      <c r="V38" s="49"/>
      <c r="W38" s="49"/>
      <c r="X38" s="49"/>
      <c r="Y38" s="49"/>
      <c r="Z38" s="49"/>
      <c r="AA38" s="49"/>
    </row>
    <row r="39" spans="1:27" ht="18.75" x14ac:dyDescent="0.3">
      <c r="A39" s="102"/>
      <c r="B39" s="111"/>
      <c r="C39" s="180"/>
      <c r="D39" s="106"/>
      <c r="E39" s="107"/>
      <c r="F39" s="106"/>
      <c r="G39" s="107"/>
      <c r="H39" s="106"/>
      <c r="I39" s="107"/>
      <c r="J39" s="106"/>
      <c r="K39" s="108">
        <f t="shared" si="27"/>
        <v>0</v>
      </c>
      <c r="L39" s="108">
        <f t="shared" ref="L39:L41" si="28">K39-N39-O39-P39</f>
        <v>0</v>
      </c>
      <c r="M39" s="49"/>
      <c r="N39" s="109">
        <f>K39*$D$5</f>
        <v>0</v>
      </c>
      <c r="O39" s="109">
        <f t="shared" ref="O39:O41" si="29">K39*0.062</f>
        <v>0</v>
      </c>
      <c r="P39" s="109">
        <f t="shared" ref="P39:P41" si="30">K39*0.0145</f>
        <v>0</v>
      </c>
      <c r="Q39" s="110"/>
      <c r="R39" s="109">
        <f t="shared" ref="R39:R41" si="31">K39*0.062</f>
        <v>0</v>
      </c>
      <c r="S39" s="109">
        <f t="shared" ref="S39:S41" si="32">K39*0.0145</f>
        <v>0</v>
      </c>
      <c r="T39" s="109">
        <f t="shared" ref="T39:T41" si="33">K39*0.006</f>
        <v>0</v>
      </c>
      <c r="U39" s="109">
        <f t="shared" ref="U39:U41" si="34">K39*0.027</f>
        <v>0</v>
      </c>
      <c r="V39" s="49"/>
      <c r="W39" s="49"/>
      <c r="X39" s="49"/>
      <c r="Y39" s="49"/>
      <c r="Z39" s="49"/>
      <c r="AA39" s="49"/>
    </row>
    <row r="40" spans="1:27" ht="18.75" x14ac:dyDescent="0.3">
      <c r="A40" s="102"/>
      <c r="B40" s="111"/>
      <c r="C40" s="180"/>
      <c r="D40" s="106"/>
      <c r="E40" s="107"/>
      <c r="F40" s="106"/>
      <c r="G40" s="107"/>
      <c r="H40" s="106"/>
      <c r="I40" s="107"/>
      <c r="J40" s="106"/>
      <c r="K40" s="108">
        <f t="shared" si="27"/>
        <v>0</v>
      </c>
      <c r="L40" s="108">
        <f t="shared" si="28"/>
        <v>0</v>
      </c>
      <c r="M40" s="49"/>
      <c r="N40" s="109">
        <f>K40*$D$5</f>
        <v>0</v>
      </c>
      <c r="O40" s="109">
        <f t="shared" si="29"/>
        <v>0</v>
      </c>
      <c r="P40" s="109">
        <f t="shared" si="30"/>
        <v>0</v>
      </c>
      <c r="Q40" s="110"/>
      <c r="R40" s="109">
        <f t="shared" si="31"/>
        <v>0</v>
      </c>
      <c r="S40" s="109">
        <f t="shared" si="32"/>
        <v>0</v>
      </c>
      <c r="T40" s="109">
        <f t="shared" si="33"/>
        <v>0</v>
      </c>
      <c r="U40" s="109">
        <f t="shared" si="34"/>
        <v>0</v>
      </c>
      <c r="V40" s="49"/>
      <c r="W40" s="49"/>
      <c r="X40" s="49"/>
      <c r="Y40" s="49"/>
      <c r="Z40" s="49"/>
      <c r="AA40" s="49"/>
    </row>
    <row r="41" spans="1:27" ht="19.5" thickBot="1" x14ac:dyDescent="0.35">
      <c r="A41" s="102"/>
      <c r="B41" s="111"/>
      <c r="C41" s="180"/>
      <c r="D41" s="113"/>
      <c r="E41" s="114"/>
      <c r="F41" s="113"/>
      <c r="G41" s="107"/>
      <c r="H41" s="106"/>
      <c r="I41" s="107"/>
      <c r="J41" s="106"/>
      <c r="K41" s="108">
        <f t="shared" si="27"/>
        <v>0</v>
      </c>
      <c r="L41" s="108">
        <f t="shared" si="28"/>
        <v>0</v>
      </c>
      <c r="M41" s="49"/>
      <c r="N41" s="109">
        <f>K41*$D$5</f>
        <v>0</v>
      </c>
      <c r="O41" s="109">
        <f t="shared" si="29"/>
        <v>0</v>
      </c>
      <c r="P41" s="109">
        <f t="shared" si="30"/>
        <v>0</v>
      </c>
      <c r="Q41" s="110"/>
      <c r="R41" s="109">
        <f t="shared" si="31"/>
        <v>0</v>
      </c>
      <c r="S41" s="109">
        <f t="shared" si="32"/>
        <v>0</v>
      </c>
      <c r="T41" s="109">
        <f t="shared" si="33"/>
        <v>0</v>
      </c>
      <c r="U41" s="109">
        <f t="shared" si="34"/>
        <v>0</v>
      </c>
      <c r="V41" s="49"/>
      <c r="W41" s="49"/>
      <c r="X41" s="49"/>
      <c r="Y41" s="49"/>
      <c r="Z41" s="49"/>
      <c r="AA41" s="49"/>
    </row>
    <row r="42" spans="1:27" ht="19.5" thickBot="1" x14ac:dyDescent="0.35">
      <c r="A42" s="115"/>
      <c r="B42" s="116"/>
      <c r="C42" s="117"/>
      <c r="D42" s="220" t="s">
        <v>250</v>
      </c>
      <c r="E42" s="221"/>
      <c r="F42" s="118">
        <f>SUM(N38:N41)+(SUM(O38:O41)+SUM(P38:P41)+SUM(R38:R41)+SUM(S38:S41))</f>
        <v>0</v>
      </c>
      <c r="G42" s="122"/>
      <c r="H42" s="122"/>
      <c r="I42" s="122"/>
      <c r="J42" s="122"/>
      <c r="K42" s="135">
        <f>SUM(K38:K41)</f>
        <v>0</v>
      </c>
      <c r="L42" s="135">
        <f>SUM(L38:L41)</f>
        <v>0</v>
      </c>
      <c r="M42" s="148"/>
      <c r="N42" s="135">
        <f>SUM(N38:N41)</f>
        <v>0</v>
      </c>
      <c r="O42" s="135">
        <f t="shared" ref="O42:P42" si="35">SUM(O38:O41)</f>
        <v>0</v>
      </c>
      <c r="P42" s="135">
        <f t="shared" si="35"/>
        <v>0</v>
      </c>
      <c r="Q42" s="131"/>
      <c r="R42" s="135">
        <f t="shared" ref="R42:U42" si="36">SUM(R38:R41)</f>
        <v>0</v>
      </c>
      <c r="S42" s="135">
        <f t="shared" si="36"/>
        <v>0</v>
      </c>
      <c r="T42" s="135">
        <f t="shared" si="36"/>
        <v>0</v>
      </c>
      <c r="U42" s="135">
        <f t="shared" si="36"/>
        <v>0</v>
      </c>
      <c r="V42" s="117"/>
      <c r="W42" s="117"/>
      <c r="X42" s="117"/>
      <c r="Y42" s="117"/>
      <c r="Z42" s="117"/>
      <c r="AA42" s="117"/>
    </row>
    <row r="43" spans="1:27" ht="18.75" x14ac:dyDescent="0.3">
      <c r="A43" s="102" t="s">
        <v>6</v>
      </c>
      <c r="B43" s="103" t="s">
        <v>242</v>
      </c>
      <c r="C43" s="103" t="s">
        <v>239</v>
      </c>
      <c r="D43" s="104"/>
      <c r="E43" s="104"/>
      <c r="F43" s="104"/>
      <c r="G43" s="104"/>
      <c r="H43" s="104"/>
      <c r="I43" s="104"/>
      <c r="J43" s="104"/>
      <c r="K43" s="121"/>
      <c r="L43" s="121"/>
      <c r="M43" s="49"/>
      <c r="N43" s="110"/>
      <c r="O43" s="110"/>
      <c r="P43" s="110"/>
      <c r="Q43" s="110"/>
      <c r="R43" s="110"/>
      <c r="S43" s="110"/>
      <c r="T43" s="110"/>
      <c r="U43" s="110"/>
      <c r="V43" s="49"/>
      <c r="W43" s="49"/>
      <c r="X43" s="49"/>
      <c r="Y43" s="49"/>
      <c r="Z43" s="49"/>
      <c r="AA43" s="49"/>
    </row>
    <row r="44" spans="1:27" ht="18.75" x14ac:dyDescent="0.3">
      <c r="A44" s="102"/>
      <c r="B44" s="111"/>
      <c r="C44" s="180"/>
      <c r="D44" s="106"/>
      <c r="E44" s="107"/>
      <c r="F44" s="106"/>
      <c r="G44" s="107"/>
      <c r="H44" s="106"/>
      <c r="I44" s="107"/>
      <c r="J44" s="106"/>
      <c r="K44" s="108">
        <f t="shared" ref="K44:K47" si="37">SUM(D44:J44)</f>
        <v>0</v>
      </c>
      <c r="L44" s="108">
        <f t="shared" ref="L44:L48" si="38">K44-N44-O44-P44</f>
        <v>0</v>
      </c>
      <c r="M44" s="49"/>
      <c r="N44" s="109">
        <f>K44*$D$5</f>
        <v>0</v>
      </c>
      <c r="O44" s="109">
        <f>K44*0.062</f>
        <v>0</v>
      </c>
      <c r="P44" s="109">
        <f>K44*0.0145</f>
        <v>0</v>
      </c>
      <c r="Q44" s="110"/>
      <c r="R44" s="109">
        <f>K44*0.062</f>
        <v>0</v>
      </c>
      <c r="S44" s="109">
        <f>K44*0.0145</f>
        <v>0</v>
      </c>
      <c r="T44" s="109">
        <f>K44*0.006</f>
        <v>0</v>
      </c>
      <c r="U44" s="109">
        <f>K44*0.027</f>
        <v>0</v>
      </c>
      <c r="V44" s="49"/>
      <c r="W44" s="49"/>
      <c r="X44" s="49"/>
      <c r="Y44" s="49"/>
      <c r="Z44" s="49"/>
      <c r="AA44" s="49"/>
    </row>
    <row r="45" spans="1:27" ht="18.75" x14ac:dyDescent="0.3">
      <c r="A45" s="102"/>
      <c r="B45" s="111"/>
      <c r="C45" s="180"/>
      <c r="D45" s="106"/>
      <c r="E45" s="107"/>
      <c r="F45" s="106"/>
      <c r="G45" s="107"/>
      <c r="H45" s="106"/>
      <c r="I45" s="107"/>
      <c r="J45" s="106"/>
      <c r="K45" s="108">
        <f t="shared" si="37"/>
        <v>0</v>
      </c>
      <c r="L45" s="108">
        <f t="shared" si="38"/>
        <v>0</v>
      </c>
      <c r="M45" s="49"/>
      <c r="N45" s="109">
        <f>K45*$D$5</f>
        <v>0</v>
      </c>
      <c r="O45" s="109">
        <f t="shared" ref="O45:O48" si="39">K45*0.062</f>
        <v>0</v>
      </c>
      <c r="P45" s="109">
        <f t="shared" ref="P45:P48" si="40">K45*0.0145</f>
        <v>0</v>
      </c>
      <c r="Q45" s="110"/>
      <c r="R45" s="109">
        <f t="shared" ref="R45:R48" si="41">K45*0.062</f>
        <v>0</v>
      </c>
      <c r="S45" s="109">
        <f t="shared" ref="S45:S48" si="42">K45*0.0145</f>
        <v>0</v>
      </c>
      <c r="T45" s="109">
        <f t="shared" ref="T45:T48" si="43">K45*0.006</f>
        <v>0</v>
      </c>
      <c r="U45" s="109">
        <f t="shared" ref="U45:U48" si="44">K45*0.027</f>
        <v>0</v>
      </c>
      <c r="V45" s="49"/>
      <c r="W45" s="49"/>
      <c r="X45" s="49"/>
      <c r="Y45" s="49"/>
      <c r="Z45" s="49"/>
      <c r="AA45" s="49"/>
    </row>
    <row r="46" spans="1:27" ht="18.75" x14ac:dyDescent="0.3">
      <c r="A46" s="102"/>
      <c r="B46" s="111"/>
      <c r="C46" s="180"/>
      <c r="D46" s="106"/>
      <c r="E46" s="107"/>
      <c r="F46" s="106"/>
      <c r="G46" s="107"/>
      <c r="H46" s="106"/>
      <c r="I46" s="107"/>
      <c r="J46" s="106"/>
      <c r="K46" s="108">
        <f t="shared" si="37"/>
        <v>0</v>
      </c>
      <c r="L46" s="108">
        <f t="shared" si="38"/>
        <v>0</v>
      </c>
      <c r="M46" s="49"/>
      <c r="N46" s="109">
        <f>K46*$D$5</f>
        <v>0</v>
      </c>
      <c r="O46" s="109">
        <f t="shared" si="39"/>
        <v>0</v>
      </c>
      <c r="P46" s="109">
        <f t="shared" si="40"/>
        <v>0</v>
      </c>
      <c r="Q46" s="110"/>
      <c r="R46" s="109">
        <f t="shared" si="41"/>
        <v>0</v>
      </c>
      <c r="S46" s="109">
        <f t="shared" si="42"/>
        <v>0</v>
      </c>
      <c r="T46" s="109">
        <f t="shared" si="43"/>
        <v>0</v>
      </c>
      <c r="U46" s="109">
        <f t="shared" si="44"/>
        <v>0</v>
      </c>
      <c r="V46" s="49"/>
      <c r="W46" s="49"/>
      <c r="X46" s="49"/>
      <c r="Y46" s="49"/>
      <c r="Z46" s="49"/>
      <c r="AA46" s="49"/>
    </row>
    <row r="47" spans="1:27" ht="18.75" x14ac:dyDescent="0.3">
      <c r="A47" s="102"/>
      <c r="B47" s="111"/>
      <c r="C47" s="180"/>
      <c r="D47" s="113"/>
      <c r="E47" s="114"/>
      <c r="F47" s="113"/>
      <c r="G47" s="107"/>
      <c r="H47" s="106"/>
      <c r="I47" s="107"/>
      <c r="J47" s="106"/>
      <c r="K47" s="108">
        <f t="shared" si="37"/>
        <v>0</v>
      </c>
      <c r="L47" s="108">
        <f t="shared" si="38"/>
        <v>0</v>
      </c>
      <c r="M47" s="49"/>
      <c r="N47" s="109">
        <f>K47*$D$5</f>
        <v>0</v>
      </c>
      <c r="O47" s="109">
        <f t="shared" si="39"/>
        <v>0</v>
      </c>
      <c r="P47" s="109">
        <f t="shared" si="40"/>
        <v>0</v>
      </c>
      <c r="Q47" s="110"/>
      <c r="R47" s="109">
        <f t="shared" si="41"/>
        <v>0</v>
      </c>
      <c r="S47" s="109">
        <f t="shared" si="42"/>
        <v>0</v>
      </c>
      <c r="T47" s="109">
        <f t="shared" si="43"/>
        <v>0</v>
      </c>
      <c r="U47" s="109">
        <f t="shared" si="44"/>
        <v>0</v>
      </c>
      <c r="V47" s="49"/>
      <c r="W47" s="49"/>
      <c r="X47" s="49"/>
      <c r="Y47" s="49"/>
      <c r="Z47" s="49"/>
      <c r="AA47" s="49"/>
    </row>
    <row r="48" spans="1:27" ht="19.5" thickBot="1" x14ac:dyDescent="0.35">
      <c r="A48" s="102"/>
      <c r="B48" s="111"/>
      <c r="C48" s="181"/>
      <c r="D48" s="113"/>
      <c r="E48" s="114"/>
      <c r="F48" s="113"/>
      <c r="G48" s="107"/>
      <c r="H48" s="106"/>
      <c r="I48" s="107"/>
      <c r="J48" s="106"/>
      <c r="K48" s="108">
        <f t="shared" ref="K48" si="45">SUM(D48:J48)</f>
        <v>0</v>
      </c>
      <c r="L48" s="108">
        <f t="shared" si="38"/>
        <v>0</v>
      </c>
      <c r="M48" s="49"/>
      <c r="N48" s="109">
        <f>K48*$D$5</f>
        <v>0</v>
      </c>
      <c r="O48" s="109">
        <f t="shared" si="39"/>
        <v>0</v>
      </c>
      <c r="P48" s="109">
        <f t="shared" si="40"/>
        <v>0</v>
      </c>
      <c r="Q48" s="110"/>
      <c r="R48" s="109">
        <f t="shared" si="41"/>
        <v>0</v>
      </c>
      <c r="S48" s="109">
        <f t="shared" si="42"/>
        <v>0</v>
      </c>
      <c r="T48" s="109">
        <f t="shared" si="43"/>
        <v>0</v>
      </c>
      <c r="U48" s="109">
        <f t="shared" si="44"/>
        <v>0</v>
      </c>
      <c r="V48" s="49"/>
      <c r="W48" s="49"/>
      <c r="X48" s="49"/>
      <c r="Y48" s="49"/>
      <c r="Z48" s="49"/>
      <c r="AA48" s="49"/>
    </row>
    <row r="49" spans="1:27" ht="19.5" thickBot="1" x14ac:dyDescent="0.35">
      <c r="A49" s="115"/>
      <c r="B49" s="116"/>
      <c r="C49" s="117"/>
      <c r="D49" s="220" t="s">
        <v>251</v>
      </c>
      <c r="E49" s="221"/>
      <c r="F49" s="118">
        <f>SUM(N44:N48)+(SUM(O44:O48)+SUM(P44:P48)+SUM(R44:R48)+SUM(S44:S48))</f>
        <v>0</v>
      </c>
      <c r="G49" s="122"/>
      <c r="H49" s="122"/>
      <c r="I49" s="122"/>
      <c r="J49" s="122"/>
      <c r="K49" s="135">
        <f>SUM(K44:K48)</f>
        <v>0</v>
      </c>
      <c r="L49" s="135">
        <f>SUM(L44:L48)</f>
        <v>0</v>
      </c>
      <c r="M49" s="148"/>
      <c r="N49" s="135">
        <f>SUM(N44:N48)</f>
        <v>0</v>
      </c>
      <c r="O49" s="135">
        <f t="shared" ref="O49:U49" si="46">SUM(O44:O48)</f>
        <v>0</v>
      </c>
      <c r="P49" s="135">
        <f t="shared" si="46"/>
        <v>0</v>
      </c>
      <c r="Q49" s="130"/>
      <c r="R49" s="135">
        <f>SUM(R44:R48)</f>
        <v>0</v>
      </c>
      <c r="S49" s="135">
        <f t="shared" si="46"/>
        <v>0</v>
      </c>
      <c r="T49" s="135">
        <f t="shared" si="46"/>
        <v>0</v>
      </c>
      <c r="U49" s="135">
        <f t="shared" si="46"/>
        <v>0</v>
      </c>
      <c r="V49" s="117"/>
      <c r="W49" s="117"/>
      <c r="X49" s="117"/>
      <c r="Y49" s="117"/>
      <c r="Z49" s="117"/>
      <c r="AA49" s="117"/>
    </row>
    <row r="50" spans="1:27" ht="18.75" x14ac:dyDescent="0.3">
      <c r="A50" s="102" t="s">
        <v>7</v>
      </c>
      <c r="B50" s="103" t="s">
        <v>242</v>
      </c>
      <c r="C50" s="103" t="s">
        <v>239</v>
      </c>
      <c r="D50" s="104"/>
      <c r="E50" s="104"/>
      <c r="F50" s="104"/>
      <c r="G50" s="104"/>
      <c r="H50" s="104"/>
      <c r="I50" s="104"/>
      <c r="J50" s="104"/>
      <c r="K50" s="121"/>
      <c r="L50" s="121"/>
      <c r="M50" s="49"/>
      <c r="N50" s="110"/>
      <c r="O50" s="110"/>
      <c r="P50" s="110"/>
      <c r="Q50" s="110"/>
      <c r="R50" s="110"/>
      <c r="S50" s="110"/>
      <c r="T50" s="110"/>
      <c r="U50" s="110"/>
      <c r="V50" s="49"/>
      <c r="W50" s="49"/>
      <c r="X50" s="49"/>
      <c r="Y50" s="49"/>
      <c r="Z50" s="49"/>
      <c r="AA50" s="49"/>
    </row>
    <row r="51" spans="1:27" ht="18.75" x14ac:dyDescent="0.3">
      <c r="A51" s="102"/>
      <c r="B51" s="111"/>
      <c r="C51" s="182"/>
      <c r="D51" s="106"/>
      <c r="E51" s="107"/>
      <c r="F51" s="106"/>
      <c r="G51" s="107"/>
      <c r="H51" s="106"/>
      <c r="I51" s="107"/>
      <c r="J51" s="106"/>
      <c r="K51" s="108">
        <f t="shared" ref="K51:K54" si="47">SUM(D51:J51)</f>
        <v>0</v>
      </c>
      <c r="L51" s="108">
        <f t="shared" ref="L51:L54" si="48">K51-N51-O51-P51</f>
        <v>0</v>
      </c>
      <c r="M51" s="49"/>
      <c r="N51" s="109">
        <f>K51*$D$5</f>
        <v>0</v>
      </c>
      <c r="O51" s="109">
        <f>K51*0.062</f>
        <v>0</v>
      </c>
      <c r="P51" s="109">
        <f>K51*0.0145</f>
        <v>0</v>
      </c>
      <c r="Q51" s="110"/>
      <c r="R51" s="109">
        <f>K51*0.062</f>
        <v>0</v>
      </c>
      <c r="S51" s="109">
        <f>K51*0.0145</f>
        <v>0</v>
      </c>
      <c r="T51" s="109">
        <f>K51*0.006</f>
        <v>0</v>
      </c>
      <c r="U51" s="109">
        <f>K51*0.027</f>
        <v>0</v>
      </c>
      <c r="V51" s="49"/>
      <c r="W51" s="49"/>
      <c r="X51" s="49"/>
      <c r="Y51" s="49"/>
      <c r="Z51" s="49"/>
      <c r="AA51" s="49"/>
    </row>
    <row r="52" spans="1:27" ht="18.75" x14ac:dyDescent="0.3">
      <c r="A52" s="102"/>
      <c r="B52" s="111"/>
      <c r="C52" s="180"/>
      <c r="D52" s="106"/>
      <c r="E52" s="107"/>
      <c r="F52" s="106"/>
      <c r="G52" s="107"/>
      <c r="H52" s="106"/>
      <c r="I52" s="107"/>
      <c r="J52" s="106"/>
      <c r="K52" s="108">
        <f t="shared" si="47"/>
        <v>0</v>
      </c>
      <c r="L52" s="108">
        <f t="shared" si="48"/>
        <v>0</v>
      </c>
      <c r="M52" s="49"/>
      <c r="N52" s="109">
        <f>K52*$D$5</f>
        <v>0</v>
      </c>
      <c r="O52" s="109">
        <f t="shared" ref="O52:O54" si="49">K52*0.062</f>
        <v>0</v>
      </c>
      <c r="P52" s="109">
        <f t="shared" ref="P52:P54" si="50">K52*0.0145</f>
        <v>0</v>
      </c>
      <c r="Q52" s="110"/>
      <c r="R52" s="109">
        <f t="shared" ref="R52:R54" si="51">K52*0.062</f>
        <v>0</v>
      </c>
      <c r="S52" s="109">
        <f t="shared" ref="S52:S54" si="52">K52*0.0145</f>
        <v>0</v>
      </c>
      <c r="T52" s="109">
        <f t="shared" ref="T52:T54" si="53">K52*0.006</f>
        <v>0</v>
      </c>
      <c r="U52" s="109">
        <f t="shared" ref="U52:U54" si="54">K52*0.027</f>
        <v>0</v>
      </c>
      <c r="V52" s="217" t="s">
        <v>273</v>
      </c>
      <c r="W52" s="218"/>
      <c r="X52" s="218"/>
      <c r="Y52" s="218"/>
      <c r="Z52" s="218"/>
      <c r="AA52" s="218"/>
    </row>
    <row r="53" spans="1:27" ht="18.75" x14ac:dyDescent="0.3">
      <c r="A53" s="102"/>
      <c r="B53" s="111"/>
      <c r="C53" s="180"/>
      <c r="D53" s="106"/>
      <c r="E53" s="107"/>
      <c r="F53" s="106"/>
      <c r="G53" s="107"/>
      <c r="H53" s="106"/>
      <c r="I53" s="107"/>
      <c r="J53" s="106"/>
      <c r="K53" s="108">
        <f t="shared" si="47"/>
        <v>0</v>
      </c>
      <c r="L53" s="108">
        <f t="shared" si="48"/>
        <v>0</v>
      </c>
      <c r="M53" s="49"/>
      <c r="N53" s="109">
        <f>K53*$D$5</f>
        <v>0</v>
      </c>
      <c r="O53" s="109">
        <f t="shared" si="49"/>
        <v>0</v>
      </c>
      <c r="P53" s="109">
        <f t="shared" si="50"/>
        <v>0</v>
      </c>
      <c r="Q53" s="110"/>
      <c r="R53" s="109">
        <f t="shared" si="51"/>
        <v>0</v>
      </c>
      <c r="S53" s="109">
        <f t="shared" si="52"/>
        <v>0</v>
      </c>
      <c r="T53" s="109">
        <f t="shared" si="53"/>
        <v>0</v>
      </c>
      <c r="U53" s="109">
        <f t="shared" si="54"/>
        <v>0</v>
      </c>
      <c r="V53" s="219" t="s">
        <v>245</v>
      </c>
      <c r="W53" s="219"/>
      <c r="X53" s="219"/>
      <c r="Y53" s="219"/>
      <c r="Z53" s="216" t="s">
        <v>246</v>
      </c>
      <c r="AA53" s="216"/>
    </row>
    <row r="54" spans="1:27" ht="19.5" thickBot="1" x14ac:dyDescent="0.35">
      <c r="A54" s="102"/>
      <c r="B54" s="111"/>
      <c r="C54" s="180"/>
      <c r="D54" s="113"/>
      <c r="E54" s="114"/>
      <c r="F54" s="113"/>
      <c r="G54" s="114"/>
      <c r="H54" s="113"/>
      <c r="I54" s="114"/>
      <c r="J54" s="106"/>
      <c r="K54" s="108">
        <f t="shared" si="47"/>
        <v>0</v>
      </c>
      <c r="L54" s="108">
        <f t="shared" si="48"/>
        <v>0</v>
      </c>
      <c r="M54" s="49"/>
      <c r="N54" s="109">
        <f>K54*$D$5</f>
        <v>0</v>
      </c>
      <c r="O54" s="109">
        <f t="shared" si="49"/>
        <v>0</v>
      </c>
      <c r="P54" s="109">
        <f t="shared" si="50"/>
        <v>0</v>
      </c>
      <c r="Q54" s="110"/>
      <c r="R54" s="109">
        <f t="shared" si="51"/>
        <v>0</v>
      </c>
      <c r="S54" s="109">
        <f t="shared" si="52"/>
        <v>0</v>
      </c>
      <c r="T54" s="109">
        <f t="shared" si="53"/>
        <v>0</v>
      </c>
      <c r="U54" s="109">
        <f t="shared" si="54"/>
        <v>0</v>
      </c>
      <c r="V54" s="103" t="s">
        <v>247</v>
      </c>
      <c r="W54" s="103" t="s">
        <v>222</v>
      </c>
      <c r="X54" s="103" t="s">
        <v>223</v>
      </c>
      <c r="Y54" s="103" t="s">
        <v>224</v>
      </c>
      <c r="Z54" s="103" t="s">
        <v>223</v>
      </c>
      <c r="AA54" s="103" t="s">
        <v>224</v>
      </c>
    </row>
    <row r="55" spans="1:27" ht="19.5" thickBot="1" x14ac:dyDescent="0.35">
      <c r="A55" s="115"/>
      <c r="B55" s="116"/>
      <c r="C55" s="117"/>
      <c r="D55" s="220" t="s">
        <v>252</v>
      </c>
      <c r="E55" s="221"/>
      <c r="F55" s="118">
        <f>SUM(N51:N54)+(SUM(O51:O54)+SUM(P51:P54)+SUM(R51:R54)+SUM(S51:S54))</f>
        <v>0</v>
      </c>
      <c r="G55" s="222" t="s">
        <v>253</v>
      </c>
      <c r="H55" s="223"/>
      <c r="I55" s="124">
        <f>IF(SUM(K23,K29,K36,K42,K49,K55)&lt;9000,(SUM(K42,K49,K55)*$L$14),((9000*$L$14)-I36))</f>
        <v>0</v>
      </c>
      <c r="J55" s="145"/>
      <c r="K55" s="135">
        <f>SUM(K51:K54)</f>
        <v>0</v>
      </c>
      <c r="L55" s="135">
        <f>SUM(L51:L54)</f>
        <v>0</v>
      </c>
      <c r="M55" s="49"/>
      <c r="N55" s="135">
        <f>SUM(N51:N54)</f>
        <v>0</v>
      </c>
      <c r="O55" s="135">
        <f>SUM(O51:O54)</f>
        <v>0</v>
      </c>
      <c r="P55" s="135">
        <f>SUM(P51:P54)</f>
        <v>0</v>
      </c>
      <c r="Q55" s="120"/>
      <c r="R55" s="135">
        <f>SUM(R51:R54)</f>
        <v>0</v>
      </c>
      <c r="S55" s="135">
        <f>SUM(S51:S54)</f>
        <v>0</v>
      </c>
      <c r="T55" s="135">
        <f>SUM(T51:T54)</f>
        <v>0</v>
      </c>
      <c r="U55" s="135">
        <f>SUM(U51:U54)</f>
        <v>0</v>
      </c>
      <c r="V55" s="121">
        <f>SUM(K38:K41)+SUM(K44:K48)+SUM(K51:K54)</f>
        <v>0</v>
      </c>
      <c r="W55" s="121">
        <f>SUM(N38:N41)+SUM(N44:N48)+SUM(N51:N54)</f>
        <v>0</v>
      </c>
      <c r="X55" s="121">
        <f>SUM(O38:O41)+SUM(O44:O48)+SUM(O51:O54)</f>
        <v>0</v>
      </c>
      <c r="Y55" s="121">
        <f>SUM(P38:P41)+SUM(P44:P48)+SUM(P51:P54)</f>
        <v>0</v>
      </c>
      <c r="Z55" s="121">
        <f>SUM(R38:R41)+SUM(R44:R48)+SUM(R51:R54)</f>
        <v>0</v>
      </c>
      <c r="AA55" s="121">
        <f>SUM(S38:S41)+SUM(S44:S48)+SUM(S51:S54)</f>
        <v>0</v>
      </c>
    </row>
    <row r="56" spans="1:27" ht="18.75" x14ac:dyDescent="0.3">
      <c r="A56" s="102" t="s">
        <v>8</v>
      </c>
      <c r="B56" s="103" t="s">
        <v>242</v>
      </c>
      <c r="C56" s="103" t="s">
        <v>239</v>
      </c>
      <c r="D56" s="104"/>
      <c r="E56" s="104"/>
      <c r="F56" s="104"/>
      <c r="G56" s="104"/>
      <c r="H56" s="104"/>
      <c r="I56" s="104"/>
      <c r="J56" s="104"/>
      <c r="K56" s="121"/>
      <c r="L56" s="121"/>
      <c r="M56" s="49"/>
      <c r="N56" s="110"/>
      <c r="O56" s="110"/>
      <c r="P56" s="110"/>
      <c r="Q56" s="110"/>
      <c r="R56" s="110"/>
      <c r="S56" s="110"/>
      <c r="T56" s="110"/>
      <c r="U56" s="110"/>
      <c r="V56" s="49"/>
      <c r="W56" s="49"/>
      <c r="X56" s="49"/>
      <c r="Y56" s="49"/>
      <c r="Z56" s="49"/>
      <c r="AA56" s="49"/>
    </row>
    <row r="57" spans="1:27" ht="18.75" x14ac:dyDescent="0.3">
      <c r="A57" s="102"/>
      <c r="B57" s="111"/>
      <c r="C57" s="180"/>
      <c r="D57" s="106"/>
      <c r="E57" s="107"/>
      <c r="F57" s="106"/>
      <c r="G57" s="107"/>
      <c r="H57" s="106"/>
      <c r="I57" s="107"/>
      <c r="J57" s="106"/>
      <c r="K57" s="108">
        <f t="shared" ref="K57:K61" si="55">SUM(D57:J57)</f>
        <v>0</v>
      </c>
      <c r="L57" s="108">
        <f t="shared" ref="L57:L61" si="56">K57-N57-O57-P57</f>
        <v>0</v>
      </c>
      <c r="M57" s="49"/>
      <c r="N57" s="109">
        <f>K57*$D$5</f>
        <v>0</v>
      </c>
      <c r="O57" s="109">
        <f>K57*0.062</f>
        <v>0</v>
      </c>
      <c r="P57" s="109">
        <f>K57*0.0145</f>
        <v>0</v>
      </c>
      <c r="Q57" s="110"/>
      <c r="R57" s="109">
        <f>K57*0.062</f>
        <v>0</v>
      </c>
      <c r="S57" s="109">
        <f>K57*0.0145</f>
        <v>0</v>
      </c>
      <c r="T57" s="109">
        <f>K57*0.006</f>
        <v>0</v>
      </c>
      <c r="U57" s="109">
        <f>K57*0.027</f>
        <v>0</v>
      </c>
      <c r="V57" s="49"/>
      <c r="W57" s="49"/>
      <c r="X57" s="49"/>
      <c r="Y57" s="49"/>
      <c r="Z57" s="49"/>
      <c r="AA57" s="49"/>
    </row>
    <row r="58" spans="1:27" ht="18.75" x14ac:dyDescent="0.3">
      <c r="A58" s="102"/>
      <c r="B58" s="111"/>
      <c r="C58" s="180"/>
      <c r="D58" s="106"/>
      <c r="E58" s="107"/>
      <c r="F58" s="106"/>
      <c r="G58" s="107"/>
      <c r="H58" s="106"/>
      <c r="I58" s="107"/>
      <c r="J58" s="106"/>
      <c r="K58" s="108">
        <f t="shared" si="55"/>
        <v>0</v>
      </c>
      <c r="L58" s="108">
        <f t="shared" si="56"/>
        <v>0</v>
      </c>
      <c r="M58" s="49"/>
      <c r="N58" s="109">
        <f>K58*$D$5</f>
        <v>0</v>
      </c>
      <c r="O58" s="109">
        <f t="shared" ref="O58:O61" si="57">K58*0.062</f>
        <v>0</v>
      </c>
      <c r="P58" s="109">
        <f t="shared" ref="P58:P61" si="58">K58*0.0145</f>
        <v>0</v>
      </c>
      <c r="Q58" s="110"/>
      <c r="R58" s="109">
        <f t="shared" ref="R58:R61" si="59">K58*0.062</f>
        <v>0</v>
      </c>
      <c r="S58" s="109">
        <f t="shared" ref="S58:S61" si="60">K58*0.0145</f>
        <v>0</v>
      </c>
      <c r="T58" s="109">
        <f t="shared" ref="T58:T61" si="61">K58*0.006</f>
        <v>0</v>
      </c>
      <c r="U58" s="109">
        <f t="shared" ref="U58:U61" si="62">K58*0.027</f>
        <v>0</v>
      </c>
      <c r="V58" s="49"/>
      <c r="W58" s="49"/>
      <c r="X58" s="49"/>
      <c r="Y58" s="49"/>
      <c r="Z58" s="49"/>
      <c r="AA58" s="49"/>
    </row>
    <row r="59" spans="1:27" ht="18.75" x14ac:dyDescent="0.3">
      <c r="A59" s="102"/>
      <c r="B59" s="111"/>
      <c r="C59" s="180"/>
      <c r="D59" s="106"/>
      <c r="E59" s="107"/>
      <c r="F59" s="106"/>
      <c r="G59" s="107"/>
      <c r="H59" s="106"/>
      <c r="I59" s="107"/>
      <c r="J59" s="106"/>
      <c r="K59" s="108">
        <f t="shared" si="55"/>
        <v>0</v>
      </c>
      <c r="L59" s="108">
        <f t="shared" si="56"/>
        <v>0</v>
      </c>
      <c r="M59" s="49"/>
      <c r="N59" s="109">
        <f>K59*$D$5</f>
        <v>0</v>
      </c>
      <c r="O59" s="109">
        <f t="shared" si="57"/>
        <v>0</v>
      </c>
      <c r="P59" s="109">
        <f t="shared" si="58"/>
        <v>0</v>
      </c>
      <c r="Q59" s="110"/>
      <c r="R59" s="109">
        <f t="shared" si="59"/>
        <v>0</v>
      </c>
      <c r="S59" s="109">
        <f t="shared" si="60"/>
        <v>0</v>
      </c>
      <c r="T59" s="109">
        <f t="shared" si="61"/>
        <v>0</v>
      </c>
      <c r="U59" s="109">
        <f t="shared" si="62"/>
        <v>0</v>
      </c>
      <c r="V59" s="49"/>
      <c r="W59" s="49"/>
      <c r="X59" s="49"/>
      <c r="Y59" s="49"/>
      <c r="Z59" s="49"/>
      <c r="AA59" s="49"/>
    </row>
    <row r="60" spans="1:27" ht="18.75" x14ac:dyDescent="0.3">
      <c r="A60" s="102"/>
      <c r="B60" s="111"/>
      <c r="C60" s="180"/>
      <c r="D60" s="113"/>
      <c r="E60" s="114"/>
      <c r="F60" s="113"/>
      <c r="G60" s="107"/>
      <c r="H60" s="106"/>
      <c r="I60" s="107"/>
      <c r="J60" s="106"/>
      <c r="K60" s="108">
        <f t="shared" si="55"/>
        <v>0</v>
      </c>
      <c r="L60" s="108">
        <f t="shared" si="56"/>
        <v>0</v>
      </c>
      <c r="M60" s="49"/>
      <c r="N60" s="109">
        <f>K60*$D$5</f>
        <v>0</v>
      </c>
      <c r="O60" s="109">
        <f t="shared" si="57"/>
        <v>0</v>
      </c>
      <c r="P60" s="109">
        <f t="shared" si="58"/>
        <v>0</v>
      </c>
      <c r="Q60" s="110"/>
      <c r="R60" s="109">
        <f t="shared" si="59"/>
        <v>0</v>
      </c>
      <c r="S60" s="109">
        <f t="shared" si="60"/>
        <v>0</v>
      </c>
      <c r="T60" s="109">
        <f t="shared" si="61"/>
        <v>0</v>
      </c>
      <c r="U60" s="109">
        <f t="shared" si="62"/>
        <v>0</v>
      </c>
      <c r="V60" s="49"/>
      <c r="W60" s="49"/>
      <c r="X60" s="49"/>
      <c r="Y60" s="49"/>
      <c r="Z60" s="49"/>
      <c r="AA60" s="49"/>
    </row>
    <row r="61" spans="1:27" ht="19.5" thickBot="1" x14ac:dyDescent="0.35">
      <c r="A61" s="102"/>
      <c r="B61" s="111"/>
      <c r="C61" s="180"/>
      <c r="D61" s="113"/>
      <c r="E61" s="114"/>
      <c r="F61" s="113"/>
      <c r="G61" s="107"/>
      <c r="H61" s="106"/>
      <c r="I61" s="107"/>
      <c r="J61" s="106"/>
      <c r="K61" s="108">
        <f t="shared" si="55"/>
        <v>0</v>
      </c>
      <c r="L61" s="108">
        <f t="shared" si="56"/>
        <v>0</v>
      </c>
      <c r="M61" s="49"/>
      <c r="N61" s="109">
        <f>K61*$D$5</f>
        <v>0</v>
      </c>
      <c r="O61" s="109">
        <f t="shared" si="57"/>
        <v>0</v>
      </c>
      <c r="P61" s="109">
        <f t="shared" si="58"/>
        <v>0</v>
      </c>
      <c r="Q61" s="110"/>
      <c r="R61" s="109">
        <f t="shared" si="59"/>
        <v>0</v>
      </c>
      <c r="S61" s="109">
        <f t="shared" si="60"/>
        <v>0</v>
      </c>
      <c r="T61" s="109">
        <f t="shared" si="61"/>
        <v>0</v>
      </c>
      <c r="U61" s="109">
        <f t="shared" si="62"/>
        <v>0</v>
      </c>
      <c r="V61" s="49"/>
      <c r="W61" s="49"/>
      <c r="X61" s="49"/>
      <c r="Y61" s="49"/>
      <c r="Z61" s="49"/>
      <c r="AA61" s="49"/>
    </row>
    <row r="62" spans="1:27" ht="19.5" thickBot="1" x14ac:dyDescent="0.35">
      <c r="A62" s="115"/>
      <c r="B62" s="116"/>
      <c r="C62" s="117"/>
      <c r="D62" s="220" t="s">
        <v>254</v>
      </c>
      <c r="E62" s="221"/>
      <c r="F62" s="118">
        <f>SUM(N57:N61)+(SUM(O57:O61)+SUM(P57:P61)+SUM(R57:R61)+SUM(S57:S61))</f>
        <v>0</v>
      </c>
      <c r="G62" s="122"/>
      <c r="H62" s="122"/>
      <c r="I62" s="122"/>
      <c r="J62" s="122"/>
      <c r="K62" s="135">
        <f>SUM(K57:K61)</f>
        <v>0</v>
      </c>
      <c r="L62" s="135">
        <f>SUM(L57:L61)</f>
        <v>0</v>
      </c>
      <c r="M62" s="148"/>
      <c r="N62" s="135">
        <f>SUM(N57:N61)</f>
        <v>0</v>
      </c>
      <c r="O62" s="135">
        <f>SUM(O57:O61)</f>
        <v>0</v>
      </c>
      <c r="P62" s="135">
        <f>SUM(P57:P61)</f>
        <v>0</v>
      </c>
      <c r="Q62" s="131"/>
      <c r="R62" s="135">
        <f>SUM(R57:R61)</f>
        <v>0</v>
      </c>
      <c r="S62" s="135">
        <f>SUM(S57:S61)</f>
        <v>0</v>
      </c>
      <c r="T62" s="135">
        <f>SUM(T57:T61)</f>
        <v>0</v>
      </c>
      <c r="U62" s="135">
        <f>SUM(U57:U61)</f>
        <v>0</v>
      </c>
      <c r="V62" s="117"/>
      <c r="W62" s="117"/>
      <c r="X62" s="117"/>
      <c r="Y62" s="117"/>
      <c r="Z62" s="117"/>
      <c r="AA62" s="117"/>
    </row>
    <row r="63" spans="1:27" ht="18.75" x14ac:dyDescent="0.3">
      <c r="A63" s="102" t="s">
        <v>9</v>
      </c>
      <c r="B63" s="103" t="s">
        <v>242</v>
      </c>
      <c r="C63" s="103" t="s">
        <v>239</v>
      </c>
      <c r="D63" s="104"/>
      <c r="E63" s="104"/>
      <c r="F63" s="104"/>
      <c r="G63" s="104"/>
      <c r="H63" s="104"/>
      <c r="I63" s="104"/>
      <c r="J63" s="104"/>
      <c r="K63" s="121"/>
      <c r="L63" s="121"/>
      <c r="M63" s="49"/>
      <c r="N63" s="110"/>
      <c r="O63" s="110"/>
      <c r="P63" s="110"/>
      <c r="Q63" s="110"/>
      <c r="R63" s="110"/>
      <c r="S63" s="110"/>
      <c r="T63" s="110"/>
      <c r="U63" s="110"/>
      <c r="V63" s="49"/>
      <c r="W63" s="49"/>
      <c r="X63" s="49"/>
      <c r="Y63" s="49"/>
      <c r="Z63" s="49"/>
      <c r="AA63" s="49"/>
    </row>
    <row r="64" spans="1:27" ht="18.75" x14ac:dyDescent="0.3">
      <c r="A64" s="102"/>
      <c r="B64" s="111"/>
      <c r="C64" s="180"/>
      <c r="D64" s="106"/>
      <c r="E64" s="107"/>
      <c r="F64" s="106"/>
      <c r="G64" s="107"/>
      <c r="H64" s="106"/>
      <c r="I64" s="107"/>
      <c r="J64" s="106"/>
      <c r="K64" s="108">
        <f t="shared" ref="K64:K67" si="63">SUM(D64:J64)</f>
        <v>0</v>
      </c>
      <c r="L64" s="108">
        <f t="shared" ref="L64:L67" si="64">K64-N64-O64-P64</f>
        <v>0</v>
      </c>
      <c r="M64" s="49"/>
      <c r="N64" s="109">
        <f>K64*$D$5</f>
        <v>0</v>
      </c>
      <c r="O64" s="109">
        <f t="shared" ref="O64:O67" si="65">K64*0.062</f>
        <v>0</v>
      </c>
      <c r="P64" s="109">
        <f t="shared" ref="P64:P67" si="66">K64*0.0145</f>
        <v>0</v>
      </c>
      <c r="Q64" s="110"/>
      <c r="R64" s="109">
        <f t="shared" ref="R64:R67" si="67">K64*0.062</f>
        <v>0</v>
      </c>
      <c r="S64" s="109">
        <f t="shared" ref="S64:S67" si="68">K64*0.0145</f>
        <v>0</v>
      </c>
      <c r="T64" s="109">
        <f t="shared" ref="T64:T67" si="69">K64*0.006</f>
        <v>0</v>
      </c>
      <c r="U64" s="109">
        <f t="shared" ref="U64:U67" si="70">K64*0.027</f>
        <v>0</v>
      </c>
      <c r="V64" s="49"/>
      <c r="W64" s="49"/>
      <c r="X64" s="49"/>
      <c r="Y64" s="49"/>
      <c r="Z64" s="49"/>
      <c r="AA64" s="49"/>
    </row>
    <row r="65" spans="1:27" ht="18.75" x14ac:dyDescent="0.3">
      <c r="A65" s="102"/>
      <c r="B65" s="111"/>
      <c r="C65" s="180"/>
      <c r="D65" s="106"/>
      <c r="E65" s="107"/>
      <c r="F65" s="106"/>
      <c r="G65" s="107"/>
      <c r="H65" s="106"/>
      <c r="I65" s="107"/>
      <c r="J65" s="106"/>
      <c r="K65" s="108">
        <f t="shared" si="63"/>
        <v>0</v>
      </c>
      <c r="L65" s="108">
        <f t="shared" si="64"/>
        <v>0</v>
      </c>
      <c r="M65" s="49"/>
      <c r="N65" s="109">
        <f>K65*$D$5</f>
        <v>0</v>
      </c>
      <c r="O65" s="109">
        <f t="shared" si="65"/>
        <v>0</v>
      </c>
      <c r="P65" s="109">
        <f t="shared" si="66"/>
        <v>0</v>
      </c>
      <c r="Q65" s="110"/>
      <c r="R65" s="109">
        <f t="shared" si="67"/>
        <v>0</v>
      </c>
      <c r="S65" s="109">
        <f t="shared" si="68"/>
        <v>0</v>
      </c>
      <c r="T65" s="109">
        <f t="shared" si="69"/>
        <v>0</v>
      </c>
      <c r="U65" s="109">
        <f t="shared" si="70"/>
        <v>0</v>
      </c>
      <c r="V65" s="49"/>
      <c r="W65" s="49"/>
      <c r="X65" s="49"/>
      <c r="Y65" s="49"/>
      <c r="Z65" s="49"/>
      <c r="AA65" s="49"/>
    </row>
    <row r="66" spans="1:27" ht="18.75" x14ac:dyDescent="0.3">
      <c r="A66" s="102"/>
      <c r="B66" s="111"/>
      <c r="C66" s="180"/>
      <c r="D66" s="106"/>
      <c r="E66" s="107"/>
      <c r="F66" s="106"/>
      <c r="G66" s="107"/>
      <c r="H66" s="106"/>
      <c r="I66" s="107"/>
      <c r="J66" s="106"/>
      <c r="K66" s="108">
        <f t="shared" si="63"/>
        <v>0</v>
      </c>
      <c r="L66" s="108">
        <f t="shared" si="64"/>
        <v>0</v>
      </c>
      <c r="M66" s="49"/>
      <c r="N66" s="109">
        <f>K66*$D$5</f>
        <v>0</v>
      </c>
      <c r="O66" s="109">
        <f t="shared" si="65"/>
        <v>0</v>
      </c>
      <c r="P66" s="109">
        <f t="shared" si="66"/>
        <v>0</v>
      </c>
      <c r="Q66" s="110"/>
      <c r="R66" s="109">
        <f t="shared" si="67"/>
        <v>0</v>
      </c>
      <c r="S66" s="109">
        <f t="shared" si="68"/>
        <v>0</v>
      </c>
      <c r="T66" s="109">
        <f t="shared" si="69"/>
        <v>0</v>
      </c>
      <c r="U66" s="109">
        <f t="shared" si="70"/>
        <v>0</v>
      </c>
      <c r="V66" s="49"/>
      <c r="W66" s="49"/>
      <c r="X66" s="49"/>
      <c r="Y66" s="49"/>
      <c r="Z66" s="49"/>
      <c r="AA66" s="49"/>
    </row>
    <row r="67" spans="1:27" ht="19.5" thickBot="1" x14ac:dyDescent="0.35">
      <c r="A67" s="102"/>
      <c r="B67" s="111"/>
      <c r="C67" s="180"/>
      <c r="D67" s="113"/>
      <c r="E67" s="114"/>
      <c r="F67" s="113"/>
      <c r="G67" s="107"/>
      <c r="H67" s="106"/>
      <c r="I67" s="107"/>
      <c r="J67" s="106"/>
      <c r="K67" s="108">
        <f t="shared" si="63"/>
        <v>0</v>
      </c>
      <c r="L67" s="108">
        <f t="shared" si="64"/>
        <v>0</v>
      </c>
      <c r="M67" s="49"/>
      <c r="N67" s="109">
        <f>K67*$D$5</f>
        <v>0</v>
      </c>
      <c r="O67" s="109">
        <f t="shared" si="65"/>
        <v>0</v>
      </c>
      <c r="P67" s="109">
        <f t="shared" si="66"/>
        <v>0</v>
      </c>
      <c r="Q67" s="110"/>
      <c r="R67" s="109">
        <f t="shared" si="67"/>
        <v>0</v>
      </c>
      <c r="S67" s="109">
        <f t="shared" si="68"/>
        <v>0</v>
      </c>
      <c r="T67" s="109">
        <f t="shared" si="69"/>
        <v>0</v>
      </c>
      <c r="U67" s="109">
        <f t="shared" si="70"/>
        <v>0</v>
      </c>
      <c r="V67" s="49"/>
      <c r="W67" s="49"/>
      <c r="X67" s="49"/>
      <c r="Y67" s="49"/>
      <c r="Z67" s="49"/>
      <c r="AA67" s="49"/>
    </row>
    <row r="68" spans="1:27" ht="19.5" thickBot="1" x14ac:dyDescent="0.35">
      <c r="A68" s="115"/>
      <c r="B68" s="116"/>
      <c r="C68" s="117"/>
      <c r="D68" s="220" t="s">
        <v>264</v>
      </c>
      <c r="E68" s="221"/>
      <c r="F68" s="118">
        <f>SUM(N64:N67)+(SUM(O64:O67)+SUM(P64:P67)+SUM(R64:R67)+SUM(S64:S67))</f>
        <v>0</v>
      </c>
      <c r="G68" s="122"/>
      <c r="H68" s="122"/>
      <c r="I68" s="122"/>
      <c r="J68" s="122"/>
      <c r="K68" s="135">
        <f>SUM(K64:K67)</f>
        <v>0</v>
      </c>
      <c r="L68" s="135">
        <f>SUM(L64:L67)</f>
        <v>0</v>
      </c>
      <c r="M68" s="49"/>
      <c r="N68" s="135">
        <f>SUM(N64:N67)</f>
        <v>0</v>
      </c>
      <c r="O68" s="135">
        <f>SUM(O64:O67)</f>
        <v>0</v>
      </c>
      <c r="P68" s="135">
        <f>SUM(P64:P67)</f>
        <v>0</v>
      </c>
      <c r="Q68" s="130"/>
      <c r="R68" s="135">
        <f>SUM(R64:R67)</f>
        <v>0</v>
      </c>
      <c r="S68" s="135">
        <f>SUM(S64:S67)</f>
        <v>0</v>
      </c>
      <c r="T68" s="135">
        <f>SUM(T64:T67)</f>
        <v>0</v>
      </c>
      <c r="U68" s="135">
        <f>SUM(U64:U67)</f>
        <v>0</v>
      </c>
      <c r="V68" s="117"/>
      <c r="W68" s="117"/>
      <c r="X68" s="117"/>
      <c r="Y68" s="117"/>
      <c r="Z68" s="117"/>
      <c r="AA68" s="117"/>
    </row>
    <row r="69" spans="1:27" ht="18.75" x14ac:dyDescent="0.3">
      <c r="A69" s="102" t="s">
        <v>10</v>
      </c>
      <c r="B69" s="103" t="s">
        <v>242</v>
      </c>
      <c r="C69" s="103" t="s">
        <v>239</v>
      </c>
      <c r="D69" s="104"/>
      <c r="E69" s="104"/>
      <c r="F69" s="104"/>
      <c r="G69" s="104"/>
      <c r="H69" s="104"/>
      <c r="I69" s="104"/>
      <c r="J69" s="104"/>
      <c r="K69" s="121"/>
      <c r="L69" s="121"/>
      <c r="M69" s="49"/>
      <c r="N69" s="110"/>
      <c r="O69" s="110"/>
      <c r="P69" s="110"/>
      <c r="Q69" s="110"/>
      <c r="R69" s="110"/>
      <c r="S69" s="110"/>
      <c r="T69" s="110"/>
      <c r="U69" s="110"/>
      <c r="V69" s="49"/>
      <c r="W69" s="49"/>
      <c r="X69" s="49"/>
      <c r="Y69" s="49"/>
      <c r="Z69" s="49"/>
      <c r="AA69" s="49"/>
    </row>
    <row r="70" spans="1:27" ht="18.75" x14ac:dyDescent="0.3">
      <c r="A70" s="102"/>
      <c r="B70" s="111"/>
      <c r="C70" s="180"/>
      <c r="D70" s="106"/>
      <c r="E70" s="107"/>
      <c r="F70" s="106"/>
      <c r="G70" s="107"/>
      <c r="H70" s="106"/>
      <c r="I70" s="107"/>
      <c r="J70" s="106"/>
      <c r="K70" s="108">
        <f t="shared" ref="K70:K73" si="71">SUM(D70:J70)</f>
        <v>0</v>
      </c>
      <c r="L70" s="108">
        <f t="shared" ref="L70:L73" si="72">K70-N70-O70-P70</f>
        <v>0</v>
      </c>
      <c r="M70" s="49"/>
      <c r="N70" s="109">
        <f>K70*$D$5</f>
        <v>0</v>
      </c>
      <c r="O70" s="109">
        <f>K70*0.062</f>
        <v>0</v>
      </c>
      <c r="P70" s="109">
        <f>K70*0.0145</f>
        <v>0</v>
      </c>
      <c r="Q70" s="110"/>
      <c r="R70" s="109">
        <f>K70*0.062</f>
        <v>0</v>
      </c>
      <c r="S70" s="109">
        <f>K70*0.0145</f>
        <v>0</v>
      </c>
      <c r="T70" s="109">
        <f>K70*0.006</f>
        <v>0</v>
      </c>
      <c r="U70" s="109">
        <f>K70*0.027</f>
        <v>0</v>
      </c>
      <c r="V70" s="49"/>
      <c r="W70" s="49"/>
      <c r="X70" s="49"/>
      <c r="Y70" s="49"/>
      <c r="Z70" s="49"/>
      <c r="AA70" s="49"/>
    </row>
    <row r="71" spans="1:27" ht="18.75" x14ac:dyDescent="0.3">
      <c r="A71" s="102"/>
      <c r="B71" s="111"/>
      <c r="C71" s="180"/>
      <c r="D71" s="106"/>
      <c r="E71" s="107"/>
      <c r="F71" s="106"/>
      <c r="G71" s="107"/>
      <c r="H71" s="106"/>
      <c r="I71" s="107"/>
      <c r="J71" s="106"/>
      <c r="K71" s="108">
        <f t="shared" si="71"/>
        <v>0</v>
      </c>
      <c r="L71" s="108">
        <f t="shared" si="72"/>
        <v>0</v>
      </c>
      <c r="M71" s="49"/>
      <c r="N71" s="109">
        <f>K71*$D$5</f>
        <v>0</v>
      </c>
      <c r="O71" s="109">
        <f t="shared" ref="O71:O73" si="73">K71*0.062</f>
        <v>0</v>
      </c>
      <c r="P71" s="109">
        <f t="shared" ref="P71:P73" si="74">K71*0.0145</f>
        <v>0</v>
      </c>
      <c r="Q71" s="110"/>
      <c r="R71" s="109">
        <f t="shared" ref="R71:R73" si="75">K71*0.062</f>
        <v>0</v>
      </c>
      <c r="S71" s="109">
        <f t="shared" ref="S71:S73" si="76">K71*0.0145</f>
        <v>0</v>
      </c>
      <c r="T71" s="109">
        <f t="shared" ref="T71:T73" si="77">K71*0.006</f>
        <v>0</v>
      </c>
      <c r="U71" s="109">
        <f t="shared" ref="U71:U73" si="78">K71*0.027</f>
        <v>0</v>
      </c>
      <c r="V71" s="217" t="s">
        <v>274</v>
      </c>
      <c r="W71" s="218"/>
      <c r="X71" s="218"/>
      <c r="Y71" s="218"/>
      <c r="Z71" s="218"/>
      <c r="AA71" s="218"/>
    </row>
    <row r="72" spans="1:27" ht="18.75" x14ac:dyDescent="0.3">
      <c r="A72" s="102"/>
      <c r="B72" s="111"/>
      <c r="C72" s="180"/>
      <c r="D72" s="106"/>
      <c r="E72" s="107"/>
      <c r="F72" s="106"/>
      <c r="G72" s="107"/>
      <c r="H72" s="106"/>
      <c r="I72" s="107"/>
      <c r="J72" s="106"/>
      <c r="K72" s="108">
        <f t="shared" si="71"/>
        <v>0</v>
      </c>
      <c r="L72" s="108">
        <f t="shared" si="72"/>
        <v>0</v>
      </c>
      <c r="M72" s="49"/>
      <c r="N72" s="109">
        <f>K72*$D$5</f>
        <v>0</v>
      </c>
      <c r="O72" s="109">
        <f t="shared" si="73"/>
        <v>0</v>
      </c>
      <c r="P72" s="109">
        <f t="shared" si="74"/>
        <v>0</v>
      </c>
      <c r="Q72" s="110"/>
      <c r="R72" s="109">
        <f t="shared" si="75"/>
        <v>0</v>
      </c>
      <c r="S72" s="109">
        <f t="shared" si="76"/>
        <v>0</v>
      </c>
      <c r="T72" s="109">
        <f t="shared" si="77"/>
        <v>0</v>
      </c>
      <c r="U72" s="109">
        <f t="shared" si="78"/>
        <v>0</v>
      </c>
      <c r="V72" s="219" t="s">
        <v>245</v>
      </c>
      <c r="W72" s="219"/>
      <c r="X72" s="219"/>
      <c r="Y72" s="219"/>
      <c r="Z72" s="216" t="s">
        <v>246</v>
      </c>
      <c r="AA72" s="216"/>
    </row>
    <row r="73" spans="1:27" ht="19.5" thickBot="1" x14ac:dyDescent="0.35">
      <c r="A73" s="102"/>
      <c r="B73" s="111"/>
      <c r="C73" s="180"/>
      <c r="D73" s="113"/>
      <c r="E73" s="114"/>
      <c r="F73" s="113"/>
      <c r="G73" s="114"/>
      <c r="H73" s="113"/>
      <c r="I73" s="114"/>
      <c r="J73" s="106"/>
      <c r="K73" s="108">
        <f t="shared" si="71"/>
        <v>0</v>
      </c>
      <c r="L73" s="108">
        <f t="shared" si="72"/>
        <v>0</v>
      </c>
      <c r="M73" s="49"/>
      <c r="N73" s="109">
        <f>K73*$D$5</f>
        <v>0</v>
      </c>
      <c r="O73" s="109">
        <f t="shared" si="73"/>
        <v>0</v>
      </c>
      <c r="P73" s="109">
        <f t="shared" si="74"/>
        <v>0</v>
      </c>
      <c r="Q73" s="110"/>
      <c r="R73" s="109">
        <f t="shared" si="75"/>
        <v>0</v>
      </c>
      <c r="S73" s="109">
        <f t="shared" si="76"/>
        <v>0</v>
      </c>
      <c r="T73" s="109">
        <f t="shared" si="77"/>
        <v>0</v>
      </c>
      <c r="U73" s="109">
        <f t="shared" si="78"/>
        <v>0</v>
      </c>
      <c r="V73" s="103" t="s">
        <v>247</v>
      </c>
      <c r="W73" s="103" t="s">
        <v>222</v>
      </c>
      <c r="X73" s="103" t="s">
        <v>223</v>
      </c>
      <c r="Y73" s="103" t="s">
        <v>224</v>
      </c>
      <c r="Z73" s="103" t="s">
        <v>223</v>
      </c>
      <c r="AA73" s="103" t="s">
        <v>224</v>
      </c>
    </row>
    <row r="74" spans="1:27" ht="19.5" thickBot="1" x14ac:dyDescent="0.35">
      <c r="A74" s="115"/>
      <c r="B74" s="116"/>
      <c r="C74" s="117"/>
      <c r="D74" s="220" t="s">
        <v>265</v>
      </c>
      <c r="E74" s="221"/>
      <c r="F74" s="118">
        <f>SUM(N70:N73)+(SUM(O70:O73)+SUM(P70:P73)+SUM(R70:R73)+SUM(S70:S73))</f>
        <v>0</v>
      </c>
      <c r="G74" s="222" t="s">
        <v>255</v>
      </c>
      <c r="H74" s="223"/>
      <c r="I74" s="124">
        <f>IF(SUM(K23,K29,K36,K42,K49,K55,K62,K68,K74)&lt;9000,(SUM(K62,K68,K74))*$L$14)*((9000*$L$14)-I55-I36)</f>
        <v>0</v>
      </c>
      <c r="J74" s="145"/>
      <c r="K74" s="135">
        <f>SUM(K70:K73)</f>
        <v>0</v>
      </c>
      <c r="L74" s="135">
        <f>SUM(L70:L73)</f>
        <v>0</v>
      </c>
      <c r="M74" s="148"/>
      <c r="N74" s="135">
        <f>SUM(N70:N73)</f>
        <v>0</v>
      </c>
      <c r="O74" s="135">
        <f t="shared" ref="O74:P74" si="79">SUM(O70:O73)</f>
        <v>0</v>
      </c>
      <c r="P74" s="135">
        <f t="shared" si="79"/>
        <v>0</v>
      </c>
      <c r="Q74" s="131"/>
      <c r="R74" s="135">
        <f t="shared" ref="R74:U74" si="80">SUM(R70:R73)</f>
        <v>0</v>
      </c>
      <c r="S74" s="135">
        <f t="shared" si="80"/>
        <v>0</v>
      </c>
      <c r="T74" s="135">
        <f t="shared" si="80"/>
        <v>0</v>
      </c>
      <c r="U74" s="135">
        <f t="shared" si="80"/>
        <v>0</v>
      </c>
      <c r="V74" s="121">
        <f>SUM(K57:K61)+SUM(K64:K67)+SUM(K70:K73)</f>
        <v>0</v>
      </c>
      <c r="W74" s="121">
        <f>SUM(N57:N61)+SUM(N64:N67)+SUM(N70:N73)</f>
        <v>0</v>
      </c>
      <c r="X74" s="121">
        <f>SUM(O57:O61)+SUM(O64:O67)+SUM(O70:O73)</f>
        <v>0</v>
      </c>
      <c r="Y74" s="121">
        <f>SUM(P57:P61)+SUM(P64:P67)+SUM(P70:P73)</f>
        <v>0</v>
      </c>
      <c r="Z74" s="121">
        <f>SUM(R57:R61)+SUM(R64:R67)+SUM(R70:R73)</f>
        <v>0</v>
      </c>
      <c r="AA74" s="121">
        <f>SUM(S57:S61)+SUM(S64:S67)+SUM(S70:S73)</f>
        <v>0</v>
      </c>
    </row>
    <row r="75" spans="1:27" ht="18.75" x14ac:dyDescent="0.3">
      <c r="A75" s="102" t="s">
        <v>11</v>
      </c>
      <c r="B75" s="103" t="s">
        <v>242</v>
      </c>
      <c r="C75" s="103" t="s">
        <v>239</v>
      </c>
      <c r="D75" s="104"/>
      <c r="E75" s="104"/>
      <c r="F75" s="104"/>
      <c r="G75" s="104"/>
      <c r="H75" s="104"/>
      <c r="I75" s="104"/>
      <c r="J75" s="104"/>
      <c r="K75" s="121"/>
      <c r="L75" s="121"/>
      <c r="M75" s="49"/>
      <c r="N75" s="110"/>
      <c r="O75" s="110"/>
      <c r="P75" s="110"/>
      <c r="Q75" s="110"/>
      <c r="R75" s="110"/>
      <c r="S75" s="110"/>
      <c r="T75" s="110"/>
      <c r="U75" s="110"/>
      <c r="V75" s="49"/>
      <c r="W75" s="49"/>
      <c r="X75" s="49"/>
      <c r="Y75" s="49"/>
      <c r="Z75" s="49"/>
      <c r="AA75" s="49"/>
    </row>
    <row r="76" spans="1:27" ht="18.75" x14ac:dyDescent="0.3">
      <c r="A76" s="102"/>
      <c r="B76" s="111"/>
      <c r="C76" s="180"/>
      <c r="D76" s="106"/>
      <c r="E76" s="107"/>
      <c r="F76" s="106"/>
      <c r="G76" s="107"/>
      <c r="H76" s="106"/>
      <c r="I76" s="107"/>
      <c r="J76" s="106"/>
      <c r="K76" s="108">
        <f t="shared" ref="K76:K79" si="81">SUM(D76:J76)</f>
        <v>0</v>
      </c>
      <c r="L76" s="108">
        <f t="shared" ref="L76:L80" si="82">K76-N76-O76-P76</f>
        <v>0</v>
      </c>
      <c r="M76" s="49"/>
      <c r="N76" s="109">
        <f>K76*$D$5</f>
        <v>0</v>
      </c>
      <c r="O76" s="109">
        <f>K76*0.062</f>
        <v>0</v>
      </c>
      <c r="P76" s="109">
        <f>K76*0.0145</f>
        <v>0</v>
      </c>
      <c r="Q76" s="110"/>
      <c r="R76" s="109">
        <f>K76*0.062</f>
        <v>0</v>
      </c>
      <c r="S76" s="109">
        <f>K76*0.0145</f>
        <v>0</v>
      </c>
      <c r="T76" s="109">
        <f>K76*0.006</f>
        <v>0</v>
      </c>
      <c r="U76" s="109">
        <f>K76*0.027</f>
        <v>0</v>
      </c>
      <c r="V76" s="49"/>
      <c r="W76" s="49"/>
      <c r="X76" s="49"/>
      <c r="Y76" s="49"/>
      <c r="Z76" s="49"/>
      <c r="AA76" s="49"/>
    </row>
    <row r="77" spans="1:27" ht="18.75" x14ac:dyDescent="0.3">
      <c r="A77" s="102"/>
      <c r="B77" s="111"/>
      <c r="C77" s="180"/>
      <c r="D77" s="106"/>
      <c r="E77" s="107"/>
      <c r="F77" s="106"/>
      <c r="G77" s="107"/>
      <c r="H77" s="106"/>
      <c r="I77" s="107"/>
      <c r="J77" s="106"/>
      <c r="K77" s="108">
        <f t="shared" si="81"/>
        <v>0</v>
      </c>
      <c r="L77" s="108">
        <f t="shared" si="82"/>
        <v>0</v>
      </c>
      <c r="M77" s="49"/>
      <c r="N77" s="109">
        <f>K77*$D$5</f>
        <v>0</v>
      </c>
      <c r="O77" s="109">
        <f t="shared" ref="O77:O80" si="83">K77*0.062</f>
        <v>0</v>
      </c>
      <c r="P77" s="109">
        <f t="shared" ref="P77:P80" si="84">K77*0.0145</f>
        <v>0</v>
      </c>
      <c r="Q77" s="110"/>
      <c r="R77" s="109">
        <f t="shared" ref="R77:R80" si="85">K77*0.062</f>
        <v>0</v>
      </c>
      <c r="S77" s="109">
        <f t="shared" ref="S77:S80" si="86">K77*0.0145</f>
        <v>0</v>
      </c>
      <c r="T77" s="109">
        <f t="shared" ref="T77:T80" si="87">K77*0.006</f>
        <v>0</v>
      </c>
      <c r="U77" s="109">
        <f t="shared" ref="U77:U80" si="88">K77*0.027</f>
        <v>0</v>
      </c>
      <c r="V77" s="49"/>
      <c r="W77" s="49"/>
      <c r="X77" s="49"/>
      <c r="Y77" s="49"/>
      <c r="Z77" s="49"/>
      <c r="AA77" s="49"/>
    </row>
    <row r="78" spans="1:27" ht="18.75" x14ac:dyDescent="0.3">
      <c r="A78" s="102"/>
      <c r="B78" s="111"/>
      <c r="C78" s="180"/>
      <c r="D78" s="106"/>
      <c r="E78" s="107"/>
      <c r="F78" s="106"/>
      <c r="G78" s="107"/>
      <c r="H78" s="106"/>
      <c r="I78" s="107"/>
      <c r="J78" s="106"/>
      <c r="K78" s="108">
        <f t="shared" si="81"/>
        <v>0</v>
      </c>
      <c r="L78" s="108">
        <f t="shared" si="82"/>
        <v>0</v>
      </c>
      <c r="M78" s="49"/>
      <c r="N78" s="109">
        <f>K78*$D$5</f>
        <v>0</v>
      </c>
      <c r="O78" s="109">
        <f t="shared" si="83"/>
        <v>0</v>
      </c>
      <c r="P78" s="109">
        <f t="shared" si="84"/>
        <v>0</v>
      </c>
      <c r="Q78" s="110"/>
      <c r="R78" s="109">
        <f t="shared" si="85"/>
        <v>0</v>
      </c>
      <c r="S78" s="109">
        <f t="shared" si="86"/>
        <v>0</v>
      </c>
      <c r="T78" s="109">
        <f t="shared" si="87"/>
        <v>0</v>
      </c>
      <c r="U78" s="109">
        <f t="shared" si="88"/>
        <v>0</v>
      </c>
      <c r="V78" s="49"/>
      <c r="W78" s="49"/>
      <c r="X78" s="49"/>
      <c r="Y78" s="49"/>
      <c r="Z78" s="49"/>
      <c r="AA78" s="49"/>
    </row>
    <row r="79" spans="1:27" ht="18.75" x14ac:dyDescent="0.3">
      <c r="A79" s="102"/>
      <c r="B79" s="111"/>
      <c r="C79" s="180"/>
      <c r="D79" s="113"/>
      <c r="E79" s="114"/>
      <c r="F79" s="113"/>
      <c r="G79" s="107"/>
      <c r="H79" s="106"/>
      <c r="I79" s="107"/>
      <c r="J79" s="106"/>
      <c r="K79" s="108">
        <f t="shared" si="81"/>
        <v>0</v>
      </c>
      <c r="L79" s="108">
        <f t="shared" si="82"/>
        <v>0</v>
      </c>
      <c r="M79" s="49"/>
      <c r="N79" s="109">
        <f>K79*$D$5</f>
        <v>0</v>
      </c>
      <c r="O79" s="109">
        <f t="shared" si="83"/>
        <v>0</v>
      </c>
      <c r="P79" s="109">
        <f t="shared" si="84"/>
        <v>0</v>
      </c>
      <c r="Q79" s="110"/>
      <c r="R79" s="109">
        <f t="shared" si="85"/>
        <v>0</v>
      </c>
      <c r="S79" s="109">
        <f t="shared" si="86"/>
        <v>0</v>
      </c>
      <c r="T79" s="109">
        <f t="shared" si="87"/>
        <v>0</v>
      </c>
      <c r="U79" s="109">
        <f t="shared" si="88"/>
        <v>0</v>
      </c>
      <c r="V79" s="49"/>
      <c r="W79" s="49"/>
      <c r="X79" s="49"/>
      <c r="Y79" s="49"/>
      <c r="Z79" s="49"/>
      <c r="AA79" s="49"/>
    </row>
    <row r="80" spans="1:27" ht="19.5" thickBot="1" x14ac:dyDescent="0.35">
      <c r="A80" s="102"/>
      <c r="B80" s="111"/>
      <c r="C80" s="180"/>
      <c r="D80" s="113"/>
      <c r="E80" s="114"/>
      <c r="F80" s="113"/>
      <c r="G80" s="107"/>
      <c r="H80" s="106"/>
      <c r="I80" s="107"/>
      <c r="J80" s="106"/>
      <c r="K80" s="108">
        <f>SUM(D80:J80)</f>
        <v>0</v>
      </c>
      <c r="L80" s="108">
        <f t="shared" si="82"/>
        <v>0</v>
      </c>
      <c r="M80" s="49"/>
      <c r="N80" s="109">
        <f>K80*$D$5</f>
        <v>0</v>
      </c>
      <c r="O80" s="109">
        <f t="shared" si="83"/>
        <v>0</v>
      </c>
      <c r="P80" s="109">
        <f t="shared" si="84"/>
        <v>0</v>
      </c>
      <c r="Q80" s="110"/>
      <c r="R80" s="109">
        <f t="shared" si="85"/>
        <v>0</v>
      </c>
      <c r="S80" s="109">
        <f t="shared" si="86"/>
        <v>0</v>
      </c>
      <c r="T80" s="109">
        <f t="shared" si="87"/>
        <v>0</v>
      </c>
      <c r="U80" s="109">
        <f t="shared" si="88"/>
        <v>0</v>
      </c>
      <c r="V80" s="49"/>
      <c r="W80" s="49"/>
      <c r="X80" s="49"/>
      <c r="Y80" s="49"/>
      <c r="Z80" s="49"/>
      <c r="AA80" s="49"/>
    </row>
    <row r="81" spans="1:27" ht="19.5" thickBot="1" x14ac:dyDescent="0.35">
      <c r="A81" s="115"/>
      <c r="B81" s="116"/>
      <c r="C81" s="117"/>
      <c r="D81" s="220" t="s">
        <v>266</v>
      </c>
      <c r="E81" s="221"/>
      <c r="F81" s="118">
        <f>SUM(N76:N80)+(SUM(O76:O80)+SUM(P76:P80)+SUM(R76:R80)+SUM(S76:S80))</f>
        <v>0</v>
      </c>
      <c r="G81" s="122"/>
      <c r="H81" s="122"/>
      <c r="I81" s="122"/>
      <c r="J81" s="122"/>
      <c r="K81" s="135">
        <f>SUM(K76:K80)</f>
        <v>0</v>
      </c>
      <c r="L81" s="135">
        <f>SUM(L76:L80)</f>
        <v>0</v>
      </c>
      <c r="M81" s="148"/>
      <c r="N81" s="135">
        <f>SUM(N76:N80)</f>
        <v>0</v>
      </c>
      <c r="O81" s="135">
        <f>SUM(O76:O80)</f>
        <v>0</v>
      </c>
      <c r="P81" s="135">
        <f>SUM(P76:P80)</f>
        <v>0</v>
      </c>
      <c r="Q81" s="131"/>
      <c r="R81" s="135">
        <f>SUM(R76:R80)</f>
        <v>0</v>
      </c>
      <c r="S81" s="135">
        <f>SUM(S76:S80)</f>
        <v>0</v>
      </c>
      <c r="T81" s="135">
        <f>SUM(T76:T80)</f>
        <v>0</v>
      </c>
      <c r="U81" s="135">
        <f>SUM(U76:U80)</f>
        <v>0</v>
      </c>
      <c r="V81" s="117"/>
      <c r="W81" s="117"/>
      <c r="X81" s="117"/>
      <c r="Y81" s="117"/>
      <c r="Z81" s="117"/>
      <c r="AA81" s="117"/>
    </row>
    <row r="82" spans="1:27" ht="18.75" x14ac:dyDescent="0.3">
      <c r="A82" s="102" t="s">
        <v>12</v>
      </c>
      <c r="B82" s="103" t="s">
        <v>242</v>
      </c>
      <c r="C82" s="103" t="s">
        <v>239</v>
      </c>
      <c r="D82" s="104"/>
      <c r="E82" s="104"/>
      <c r="F82" s="104"/>
      <c r="G82" s="104"/>
      <c r="H82" s="104"/>
      <c r="I82" s="104"/>
      <c r="J82" s="104"/>
      <c r="K82" s="121"/>
      <c r="L82" s="121"/>
      <c r="M82" s="49"/>
      <c r="N82" s="110"/>
      <c r="O82" s="110"/>
      <c r="P82" s="110"/>
      <c r="Q82" s="110"/>
      <c r="R82" s="110"/>
      <c r="S82" s="110"/>
      <c r="T82" s="110"/>
      <c r="U82" s="110"/>
      <c r="V82" s="49"/>
      <c r="W82" s="49"/>
      <c r="X82" s="49"/>
      <c r="Y82" s="49"/>
      <c r="Z82" s="49"/>
      <c r="AA82" s="49"/>
    </row>
    <row r="83" spans="1:27" ht="18.75" x14ac:dyDescent="0.3">
      <c r="A83" s="102"/>
      <c r="B83" s="111"/>
      <c r="C83" s="180"/>
      <c r="D83" s="106"/>
      <c r="E83" s="107"/>
      <c r="F83" s="106"/>
      <c r="G83" s="107"/>
      <c r="H83" s="106"/>
      <c r="I83" s="107"/>
      <c r="J83" s="106"/>
      <c r="K83" s="108">
        <f t="shared" ref="K83:K86" si="89">SUM(D83:J83)</f>
        <v>0</v>
      </c>
      <c r="L83" s="108">
        <f t="shared" ref="L83:L86" si="90">K83-N83-O83-P83</f>
        <v>0</v>
      </c>
      <c r="M83" s="49"/>
      <c r="N83" s="109">
        <f>K83*$D$5</f>
        <v>0</v>
      </c>
      <c r="O83" s="109">
        <f>K83*0.062</f>
        <v>0</v>
      </c>
      <c r="P83" s="109">
        <f>K83*0.0145</f>
        <v>0</v>
      </c>
      <c r="Q83" s="110"/>
      <c r="R83" s="109">
        <f>K83*0.062</f>
        <v>0</v>
      </c>
      <c r="S83" s="109">
        <f>K83*0.0145</f>
        <v>0</v>
      </c>
      <c r="T83" s="109">
        <f>K83*0.006</f>
        <v>0</v>
      </c>
      <c r="U83" s="109">
        <f>K83*0.027</f>
        <v>0</v>
      </c>
      <c r="V83" s="49"/>
      <c r="W83" s="49"/>
      <c r="X83" s="49"/>
      <c r="Y83" s="49"/>
      <c r="Z83" s="49"/>
      <c r="AA83" s="49"/>
    </row>
    <row r="84" spans="1:27" ht="18.75" x14ac:dyDescent="0.3">
      <c r="A84" s="102"/>
      <c r="B84" s="111"/>
      <c r="C84" s="180"/>
      <c r="D84" s="106"/>
      <c r="E84" s="107"/>
      <c r="F84" s="106"/>
      <c r="G84" s="107"/>
      <c r="H84" s="106"/>
      <c r="I84" s="107"/>
      <c r="J84" s="106"/>
      <c r="K84" s="108">
        <f t="shared" si="89"/>
        <v>0</v>
      </c>
      <c r="L84" s="108">
        <f t="shared" si="90"/>
        <v>0</v>
      </c>
      <c r="M84" s="49"/>
      <c r="N84" s="109">
        <f>K84*$D$5</f>
        <v>0</v>
      </c>
      <c r="O84" s="109">
        <f t="shared" ref="O84:O86" si="91">K84*0.062</f>
        <v>0</v>
      </c>
      <c r="P84" s="109">
        <f t="shared" ref="P84:P86" si="92">K84*0.0145</f>
        <v>0</v>
      </c>
      <c r="Q84" s="110"/>
      <c r="R84" s="109">
        <f t="shared" ref="R84:R86" si="93">K84*0.062</f>
        <v>0</v>
      </c>
      <c r="S84" s="109">
        <f t="shared" ref="S84:S86" si="94">K84*0.0145</f>
        <v>0</v>
      </c>
      <c r="T84" s="109">
        <f t="shared" ref="T84:T86" si="95">K84*0.006</f>
        <v>0</v>
      </c>
      <c r="U84" s="109">
        <f t="shared" ref="U84" si="96">K84*0.027</f>
        <v>0</v>
      </c>
      <c r="V84" s="49"/>
      <c r="W84" s="49"/>
      <c r="X84" s="49"/>
      <c r="Y84" s="49"/>
      <c r="Z84" s="49"/>
      <c r="AA84" s="49"/>
    </row>
    <row r="85" spans="1:27" ht="18.75" x14ac:dyDescent="0.3">
      <c r="A85" s="102"/>
      <c r="B85" s="111"/>
      <c r="C85" s="180"/>
      <c r="D85" s="106"/>
      <c r="E85" s="107"/>
      <c r="F85" s="106"/>
      <c r="G85" s="107"/>
      <c r="H85" s="106"/>
      <c r="I85" s="107"/>
      <c r="J85" s="106"/>
      <c r="K85" s="108">
        <f t="shared" si="89"/>
        <v>0</v>
      </c>
      <c r="L85" s="108">
        <f t="shared" si="90"/>
        <v>0</v>
      </c>
      <c r="M85" s="49"/>
      <c r="N85" s="109">
        <f>K85*$D$5</f>
        <v>0</v>
      </c>
      <c r="O85" s="109">
        <f t="shared" si="91"/>
        <v>0</v>
      </c>
      <c r="P85" s="109">
        <f t="shared" si="92"/>
        <v>0</v>
      </c>
      <c r="Q85" s="110"/>
      <c r="R85" s="109">
        <f t="shared" si="93"/>
        <v>0</v>
      </c>
      <c r="S85" s="109">
        <f t="shared" si="94"/>
        <v>0</v>
      </c>
      <c r="T85" s="109">
        <f t="shared" si="95"/>
        <v>0</v>
      </c>
      <c r="U85" s="109">
        <f>K85*0.027</f>
        <v>0</v>
      </c>
      <c r="V85" s="49"/>
      <c r="W85" s="49"/>
      <c r="X85" s="49"/>
      <c r="Y85" s="49"/>
      <c r="Z85" s="49"/>
      <c r="AA85" s="49"/>
    </row>
    <row r="86" spans="1:27" ht="19.5" thickBot="1" x14ac:dyDescent="0.35">
      <c r="A86" s="102"/>
      <c r="B86" s="111"/>
      <c r="C86" s="180"/>
      <c r="D86" s="113"/>
      <c r="E86" s="114"/>
      <c r="F86" s="113"/>
      <c r="G86" s="107"/>
      <c r="H86" s="106"/>
      <c r="I86" s="107"/>
      <c r="J86" s="106"/>
      <c r="K86" s="108">
        <f t="shared" si="89"/>
        <v>0</v>
      </c>
      <c r="L86" s="108">
        <f t="shared" si="90"/>
        <v>0</v>
      </c>
      <c r="M86" s="49"/>
      <c r="N86" s="109">
        <f>K86*$D$5</f>
        <v>0</v>
      </c>
      <c r="O86" s="109">
        <f t="shared" si="91"/>
        <v>0</v>
      </c>
      <c r="P86" s="109">
        <f t="shared" si="92"/>
        <v>0</v>
      </c>
      <c r="Q86" s="110"/>
      <c r="R86" s="109">
        <f t="shared" si="93"/>
        <v>0</v>
      </c>
      <c r="S86" s="109">
        <f t="shared" si="94"/>
        <v>0</v>
      </c>
      <c r="T86" s="109">
        <f t="shared" si="95"/>
        <v>0</v>
      </c>
      <c r="U86" s="109">
        <f>K86*0.027</f>
        <v>0</v>
      </c>
      <c r="V86" s="49"/>
      <c r="W86" s="49"/>
      <c r="X86" s="49"/>
      <c r="Y86" s="49"/>
      <c r="Z86" s="49"/>
      <c r="AA86" s="49"/>
    </row>
    <row r="87" spans="1:27" ht="19.5" thickBot="1" x14ac:dyDescent="0.35">
      <c r="A87" s="115"/>
      <c r="B87" s="116"/>
      <c r="C87" s="117"/>
      <c r="D87" s="220" t="s">
        <v>267</v>
      </c>
      <c r="E87" s="221"/>
      <c r="F87" s="118">
        <f>SUM(N83:N86)+(SUM(O83:O86)+SUM(P83:P86)+SUM(R83:R86)+SUM(S83:S86))</f>
        <v>0</v>
      </c>
      <c r="G87" s="122"/>
      <c r="H87" s="122"/>
      <c r="I87" s="122"/>
      <c r="J87" s="122"/>
      <c r="K87" s="135">
        <f>SUM(K83:K86)</f>
        <v>0</v>
      </c>
      <c r="L87" s="135">
        <f>SUM(L83:L86)</f>
        <v>0</v>
      </c>
      <c r="M87" s="49"/>
      <c r="N87" s="135">
        <f>SUM(N83:N86)</f>
        <v>0</v>
      </c>
      <c r="O87" s="135">
        <f>SUM(O83:O86)</f>
        <v>0</v>
      </c>
      <c r="P87" s="135">
        <f>SUM(P83:P86)</f>
        <v>0</v>
      </c>
      <c r="Q87" s="120"/>
      <c r="R87" s="135">
        <f>SUM(R83:R86)</f>
        <v>0</v>
      </c>
      <c r="S87" s="135">
        <f>SUM(S83:S86)</f>
        <v>0</v>
      </c>
      <c r="T87" s="135">
        <f>SUM(T83:T86)</f>
        <v>0</v>
      </c>
      <c r="U87" s="135">
        <f>SUM(U83:U86)</f>
        <v>0</v>
      </c>
      <c r="V87" s="117"/>
      <c r="W87" s="117"/>
      <c r="X87" s="117"/>
      <c r="Y87" s="117"/>
      <c r="Z87" s="117"/>
      <c r="AA87" s="117"/>
    </row>
    <row r="88" spans="1:27" ht="18.75" x14ac:dyDescent="0.3">
      <c r="A88" s="102" t="s">
        <v>13</v>
      </c>
      <c r="B88" s="103" t="s">
        <v>242</v>
      </c>
      <c r="C88" s="103" t="s">
        <v>239</v>
      </c>
      <c r="D88" s="104"/>
      <c r="E88" s="104"/>
      <c r="F88" s="104"/>
      <c r="G88" s="104"/>
      <c r="H88" s="104"/>
      <c r="I88" s="104"/>
      <c r="J88" s="104"/>
      <c r="K88" s="121"/>
      <c r="L88" s="121"/>
      <c r="M88" s="49"/>
      <c r="N88" s="120"/>
      <c r="O88" s="120"/>
      <c r="P88" s="120"/>
      <c r="Q88" s="110"/>
      <c r="R88" s="110"/>
      <c r="S88" s="110"/>
      <c r="T88" s="110"/>
      <c r="U88" s="110"/>
      <c r="V88" s="49"/>
      <c r="W88" s="49"/>
      <c r="X88" s="49"/>
      <c r="Y88" s="49"/>
      <c r="Z88" s="49"/>
      <c r="AA88" s="49"/>
    </row>
    <row r="89" spans="1:27" ht="15" x14ac:dyDescent="0.25">
      <c r="A89" s="49"/>
      <c r="B89" s="49"/>
      <c r="C89" s="180"/>
      <c r="D89" s="106"/>
      <c r="E89" s="107"/>
      <c r="F89" s="106"/>
      <c r="G89" s="107"/>
      <c r="H89" s="106"/>
      <c r="I89" s="107"/>
      <c r="J89" s="106"/>
      <c r="K89" s="108">
        <f t="shared" ref="K89:K91" si="97">SUM(D89:J89)</f>
        <v>0</v>
      </c>
      <c r="L89" s="108">
        <f t="shared" ref="L89:L92" si="98">K89-N89-O89-P89</f>
        <v>0</v>
      </c>
      <c r="M89" s="49"/>
      <c r="N89" s="109">
        <f>K89*$D$5</f>
        <v>0</v>
      </c>
      <c r="O89" s="109">
        <f>K89*0.062</f>
        <v>0</v>
      </c>
      <c r="P89" s="109">
        <f>K89*0.0145</f>
        <v>0</v>
      </c>
      <c r="Q89" s="110"/>
      <c r="R89" s="109">
        <f>K89*0.062</f>
        <v>0</v>
      </c>
      <c r="S89" s="109">
        <f>K89*0.0145</f>
        <v>0</v>
      </c>
      <c r="T89" s="109">
        <f>K89*0.006</f>
        <v>0</v>
      </c>
      <c r="U89" s="109">
        <f>K89*0.027</f>
        <v>0</v>
      </c>
      <c r="V89" s="49"/>
      <c r="W89" s="49"/>
      <c r="X89" s="49"/>
      <c r="Y89" s="49"/>
      <c r="Z89" s="49"/>
      <c r="AA89" s="49"/>
    </row>
    <row r="90" spans="1:27" ht="16.5" x14ac:dyDescent="0.3">
      <c r="A90" s="49"/>
      <c r="B90" s="49"/>
      <c r="C90" s="180"/>
      <c r="D90" s="106"/>
      <c r="E90" s="107"/>
      <c r="F90" s="106"/>
      <c r="G90" s="107"/>
      <c r="H90" s="106"/>
      <c r="I90" s="107"/>
      <c r="J90" s="106"/>
      <c r="K90" s="108">
        <f t="shared" si="97"/>
        <v>0</v>
      </c>
      <c r="L90" s="108">
        <f t="shared" si="98"/>
        <v>0</v>
      </c>
      <c r="M90" s="49"/>
      <c r="N90" s="109">
        <f>K90*$D$5</f>
        <v>0</v>
      </c>
      <c r="O90" s="109">
        <f t="shared" ref="O90:O92" si="99">K90*0.062</f>
        <v>0</v>
      </c>
      <c r="P90" s="109">
        <f t="shared" ref="P90:P92" si="100">K90*0.0145</f>
        <v>0</v>
      </c>
      <c r="Q90" s="110"/>
      <c r="R90" s="109">
        <f t="shared" ref="R90:R92" si="101">K90*0.062</f>
        <v>0</v>
      </c>
      <c r="S90" s="109">
        <f t="shared" ref="S90:S92" si="102">K90*0.0145</f>
        <v>0</v>
      </c>
      <c r="T90" s="109">
        <f t="shared" ref="T90:T92" si="103">K90*0.006</f>
        <v>0</v>
      </c>
      <c r="U90" s="109">
        <f t="shared" ref="U90:U92" si="104">K90*0.027</f>
        <v>0</v>
      </c>
      <c r="V90" s="217" t="s">
        <v>275</v>
      </c>
      <c r="W90" s="218"/>
      <c r="X90" s="218"/>
      <c r="Y90" s="218"/>
      <c r="Z90" s="218"/>
      <c r="AA90" s="218"/>
    </row>
    <row r="91" spans="1:27" ht="15" x14ac:dyDescent="0.25">
      <c r="A91" s="49"/>
      <c r="B91" s="49"/>
      <c r="C91" s="180"/>
      <c r="D91" s="106"/>
      <c r="E91" s="107"/>
      <c r="F91" s="106"/>
      <c r="G91" s="107"/>
      <c r="H91" s="106"/>
      <c r="I91" s="107"/>
      <c r="J91" s="106"/>
      <c r="K91" s="108">
        <f t="shared" si="97"/>
        <v>0</v>
      </c>
      <c r="L91" s="108">
        <f t="shared" si="98"/>
        <v>0</v>
      </c>
      <c r="M91" s="49"/>
      <c r="N91" s="109">
        <f>K91*$D$5</f>
        <v>0</v>
      </c>
      <c r="O91" s="125">
        <f t="shared" si="99"/>
        <v>0</v>
      </c>
      <c r="P91" s="125">
        <f t="shared" si="100"/>
        <v>0</v>
      </c>
      <c r="Q91" s="110"/>
      <c r="R91" s="125">
        <f t="shared" si="101"/>
        <v>0</v>
      </c>
      <c r="S91" s="125">
        <f t="shared" si="102"/>
        <v>0</v>
      </c>
      <c r="T91" s="125">
        <f t="shared" si="103"/>
        <v>0</v>
      </c>
      <c r="U91" s="125">
        <f t="shared" si="104"/>
        <v>0</v>
      </c>
      <c r="V91" s="219" t="s">
        <v>245</v>
      </c>
      <c r="W91" s="219"/>
      <c r="X91" s="219"/>
      <c r="Y91" s="219"/>
      <c r="Z91" s="216" t="s">
        <v>246</v>
      </c>
      <c r="AA91" s="216"/>
    </row>
    <row r="92" spans="1:27" ht="15.75" thickBot="1" x14ac:dyDescent="0.3">
      <c r="A92" s="49"/>
      <c r="B92" s="49"/>
      <c r="C92" s="180"/>
      <c r="D92" s="113"/>
      <c r="E92" s="114"/>
      <c r="F92" s="113"/>
      <c r="G92" s="114"/>
      <c r="H92" s="113"/>
      <c r="I92" s="114"/>
      <c r="J92" s="106"/>
      <c r="K92" s="108">
        <f>SUM(D92:J92)</f>
        <v>0</v>
      </c>
      <c r="L92" s="108">
        <f t="shared" si="98"/>
        <v>0</v>
      </c>
      <c r="M92" s="49"/>
      <c r="N92" s="109">
        <f>K92*$D$5</f>
        <v>0</v>
      </c>
      <c r="O92" s="109">
        <f t="shared" si="99"/>
        <v>0</v>
      </c>
      <c r="P92" s="109">
        <f t="shared" si="100"/>
        <v>0</v>
      </c>
      <c r="Q92" s="134"/>
      <c r="R92" s="109">
        <f t="shared" si="101"/>
        <v>0</v>
      </c>
      <c r="S92" s="109">
        <f t="shared" si="102"/>
        <v>0</v>
      </c>
      <c r="T92" s="109">
        <f t="shared" si="103"/>
        <v>0</v>
      </c>
      <c r="U92" s="109">
        <f t="shared" si="104"/>
        <v>0</v>
      </c>
      <c r="V92" s="103" t="s">
        <v>247</v>
      </c>
      <c r="W92" s="103" t="s">
        <v>222</v>
      </c>
      <c r="X92" s="103" t="s">
        <v>223</v>
      </c>
      <c r="Y92" s="103" t="s">
        <v>224</v>
      </c>
      <c r="Z92" s="103" t="s">
        <v>223</v>
      </c>
      <c r="AA92" s="103" t="s">
        <v>224</v>
      </c>
    </row>
    <row r="93" spans="1:27" ht="17.25" thickBot="1" x14ac:dyDescent="0.35">
      <c r="A93" s="49"/>
      <c r="B93" s="49"/>
      <c r="C93" s="49"/>
      <c r="D93" s="220" t="s">
        <v>268</v>
      </c>
      <c r="E93" s="221"/>
      <c r="F93" s="118">
        <f>SUM(N89:N92)+(SUM(O89:O92)+SUM(P89:P92)+SUM(R89:R92)+SUM(S89:S92))</f>
        <v>0</v>
      </c>
      <c r="G93" s="222" t="s">
        <v>256</v>
      </c>
      <c r="H93" s="223"/>
      <c r="I93" s="124">
        <f>IF(SUM(K23,K29,K36,K42,K49,K55,K62,K68,K74,K81,K87,K93)&lt;9000,(SUM(K81,K87,K93)*$L$14),((9000*$L$14)-I74-I55-I36))</f>
        <v>0</v>
      </c>
      <c r="J93" s="49"/>
      <c r="K93" s="135">
        <f>SUM(K89:K92)</f>
        <v>0</v>
      </c>
      <c r="L93" s="135">
        <f>SUM(L89:L92)</f>
        <v>0</v>
      </c>
      <c r="M93" s="49"/>
      <c r="N93" s="135">
        <f>SUM(N89:N92)</f>
        <v>0</v>
      </c>
      <c r="O93" s="135">
        <f>SUM(O89:O92)</f>
        <v>0</v>
      </c>
      <c r="P93" s="135">
        <f>SUM(P89:P92)</f>
        <v>0</v>
      </c>
      <c r="Q93" s="127"/>
      <c r="R93" s="135">
        <f>SUM(R89:R92)</f>
        <v>0</v>
      </c>
      <c r="S93" s="135">
        <f>SUM(S89:S92)</f>
        <v>0</v>
      </c>
      <c r="T93" s="135">
        <f>SUM(T89:T92)</f>
        <v>0</v>
      </c>
      <c r="U93" s="135">
        <f>SUM(U89:U92)</f>
        <v>0</v>
      </c>
      <c r="V93" s="121">
        <f>SUM(K76:K80)+SUM(K83:K86)+SUM(K89:K92)</f>
        <v>0</v>
      </c>
      <c r="W93" s="121">
        <f>SUM(N76:N80)+SUM(N83:N86)+SUM(N89:N92)</f>
        <v>0</v>
      </c>
      <c r="X93" s="121">
        <f>SUM(O76:O80)+SUM(O83:O86)+SUM(O89:O92)</f>
        <v>0</v>
      </c>
      <c r="Y93" s="121">
        <f>SUM(P76:P80)+SUM(P83:P86)+SUM(P89:P92)</f>
        <v>0</v>
      </c>
      <c r="Z93" s="121">
        <f>SUM(R76:R80)+SUM(R83:R86)+SUM(R89:R92)</f>
        <v>0</v>
      </c>
      <c r="AA93" s="121">
        <f>SUM(S76:S80)+SUM(S83:S86)+SUM(S89:S92)</f>
        <v>0</v>
      </c>
    </row>
    <row r="94" spans="1:27" ht="15.75" thickBot="1" x14ac:dyDescent="0.3">
      <c r="D94" s="49"/>
      <c r="E94" s="49"/>
      <c r="F94" s="49"/>
      <c r="G94" s="49"/>
      <c r="H94" s="49"/>
      <c r="I94" s="49"/>
      <c r="J94" s="224" t="s">
        <v>257</v>
      </c>
      <c r="K94" s="225"/>
      <c r="L94" s="126">
        <f>MIN(T95,7000*0.006)</f>
        <v>0</v>
      </c>
      <c r="M94" s="49"/>
      <c r="N94" s="127"/>
      <c r="O94" s="127"/>
      <c r="P94" s="127"/>
      <c r="Q94" s="127"/>
      <c r="R94" s="127"/>
      <c r="S94" s="127"/>
      <c r="T94" s="127"/>
      <c r="U94" s="127"/>
      <c r="V94" s="117"/>
      <c r="W94" s="117"/>
      <c r="X94" s="117"/>
      <c r="Y94" s="117"/>
      <c r="Z94" s="117"/>
      <c r="AA94" s="117"/>
    </row>
    <row r="95" spans="1:27" ht="17.25" thickBot="1" x14ac:dyDescent="0.35">
      <c r="D95" s="49"/>
      <c r="E95" s="49"/>
      <c r="F95" s="49"/>
      <c r="G95" s="129"/>
      <c r="H95" s="49"/>
      <c r="I95" s="214" t="s">
        <v>258</v>
      </c>
      <c r="J95" s="215"/>
      <c r="K95" s="128">
        <f>SUM(K23+K29+K36+K42+K49+K55+K62+K68+K74+K81+K87+K93)</f>
        <v>0</v>
      </c>
      <c r="L95" s="128">
        <f>SUM(L23+L29+L36+L42+L49+L55+L62+L68+L74+L81+L87+L93)</f>
        <v>0</v>
      </c>
      <c r="M95" s="49"/>
      <c r="N95" s="128">
        <f>SUM(N23+N29+N36+N42+N49+N55+N62+N68+N74+N81+N87+N93)</f>
        <v>0</v>
      </c>
      <c r="O95" s="128">
        <f>SUM(O23+O29+O36+O42+O49+O55+O62+O68+O74+O81+O87+O93)</f>
        <v>0</v>
      </c>
      <c r="P95" s="128">
        <f>SUM(P23+P29+P36+P42+P49+P55+P62+P68+P74+P81+P87+P93)</f>
        <v>0</v>
      </c>
      <c r="Q95" s="129"/>
      <c r="R95" s="128">
        <f>SUM(R23+R29+R36+R42+R49+R55+R62+R68+R74+R81+R87+R93)</f>
        <v>0</v>
      </c>
      <c r="S95" s="128">
        <f>SUM(S23+S29+S36+S42+S49+S55+S62+S68+S74+S81+S87+S93)</f>
        <v>0</v>
      </c>
      <c r="T95" s="128">
        <f>MIN((7000*0.006),(SUM(T23+T29+T36+T42+T49+T55+T62+T68+T74+T81+T87+T93)))</f>
        <v>0</v>
      </c>
      <c r="U95" s="128">
        <f>MIN((9000*0.027),(SUM(U23,U29,U36,U42,U49,U55,U62,U68,U74,U81,U87,U93)))</f>
        <v>0</v>
      </c>
      <c r="V95" s="49"/>
      <c r="W95" s="49"/>
      <c r="X95" s="49"/>
      <c r="Y95" s="49"/>
      <c r="Z95" s="49"/>
      <c r="AA95" s="49"/>
    </row>
  </sheetData>
  <sheetProtection algorithmName="SHA-512" hashValue="ZVxbEvpK8VCRFrmttmj09vbNrBrAmXtYW8Fo/0z81oQt3wPk7IUFDOOBPxMF9fPJMXavXdPuhtvYF8Qs11+TXg==" saltValue="treztgP25cyyiDMXu/46JQ==" spinCount="100000" sheet="1" objects="1" scenarios="1" selectLockedCells="1"/>
  <mergeCells count="48">
    <mergeCell ref="R4:U4"/>
    <mergeCell ref="A1:D1"/>
    <mergeCell ref="A2:C2"/>
    <mergeCell ref="A3:C3"/>
    <mergeCell ref="A4:C4"/>
    <mergeCell ref="N4:P4"/>
    <mergeCell ref="A5:C5"/>
    <mergeCell ref="A7:AA7"/>
    <mergeCell ref="A9:AA9"/>
    <mergeCell ref="A10:C10"/>
    <mergeCell ref="D11:U11"/>
    <mergeCell ref="D13:I13"/>
    <mergeCell ref="K13:O13"/>
    <mergeCell ref="Q13:U13"/>
    <mergeCell ref="N15:P15"/>
    <mergeCell ref="R15:U15"/>
    <mergeCell ref="V53:Y53"/>
    <mergeCell ref="Z53:AA53"/>
    <mergeCell ref="D16:J16"/>
    <mergeCell ref="A17:C17"/>
    <mergeCell ref="D23:E23"/>
    <mergeCell ref="D29:E29"/>
    <mergeCell ref="V33:AA33"/>
    <mergeCell ref="V34:Y34"/>
    <mergeCell ref="Z34:AA34"/>
    <mergeCell ref="D36:E36"/>
    <mergeCell ref="G36:H36"/>
    <mergeCell ref="D42:E42"/>
    <mergeCell ref="D49:E49"/>
    <mergeCell ref="V52:AA52"/>
    <mergeCell ref="V90:AA90"/>
    <mergeCell ref="V91:Y91"/>
    <mergeCell ref="Z91:AA91"/>
    <mergeCell ref="D55:E55"/>
    <mergeCell ref="G55:H55"/>
    <mergeCell ref="D62:E62"/>
    <mergeCell ref="D68:E68"/>
    <mergeCell ref="V71:AA71"/>
    <mergeCell ref="V72:Y72"/>
    <mergeCell ref="Z72:AA72"/>
    <mergeCell ref="D93:E93"/>
    <mergeCell ref="G93:H93"/>
    <mergeCell ref="J94:K94"/>
    <mergeCell ref="I95:J95"/>
    <mergeCell ref="D74:E74"/>
    <mergeCell ref="G74:H74"/>
    <mergeCell ref="D81:E81"/>
    <mergeCell ref="D87:E87"/>
  </mergeCells>
  <pageMargins left="0" right="0" top="0" bottom="0" header="0" footer="0"/>
  <pageSetup scale="33" orientation="landscape" r:id="rId1"/>
  <rowBreaks count="1" manualBreakCount="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6:J473"/>
  <sheetViews>
    <sheetView workbookViewId="0">
      <selection activeCell="B16" sqref="B16"/>
    </sheetView>
  </sheetViews>
  <sheetFormatPr defaultRowHeight="16.5" x14ac:dyDescent="0.3"/>
  <cols>
    <col min="1" max="1" width="28.42578125" bestFit="1" customWidth="1"/>
    <col min="2" max="2" width="13.28515625" bestFit="1" customWidth="1"/>
    <col min="3" max="3" width="5.7109375" customWidth="1"/>
    <col min="4" max="4" width="4" style="71" bestFit="1" customWidth="1"/>
    <col min="5" max="5" width="9.7109375" style="71" bestFit="1" customWidth="1"/>
    <col min="6" max="6" width="16" style="71" bestFit="1" customWidth="1"/>
    <col min="7" max="7" width="21.85546875" style="71" bestFit="1" customWidth="1"/>
    <col min="8" max="8" width="16.42578125" style="71" bestFit="1" customWidth="1"/>
    <col min="9" max="9" width="17.28515625" style="71" bestFit="1" customWidth="1"/>
    <col min="10" max="10" width="16" style="73" bestFit="1" customWidth="1"/>
  </cols>
  <sheetData>
    <row r="6" spans="1:10" ht="18.75" x14ac:dyDescent="0.3">
      <c r="A6" s="187" t="s">
        <v>190</v>
      </c>
      <c r="B6" s="187"/>
      <c r="C6" s="187"/>
      <c r="D6" s="187"/>
      <c r="E6" s="187"/>
      <c r="F6" s="187"/>
      <c r="G6" s="187"/>
      <c r="H6" s="187"/>
      <c r="I6" s="187"/>
      <c r="J6" s="187"/>
    </row>
    <row r="7" spans="1:10" x14ac:dyDescent="0.3">
      <c r="A7" s="15"/>
      <c r="B7" s="15"/>
      <c r="C7" s="15"/>
      <c r="D7" s="16"/>
      <c r="E7" s="16"/>
      <c r="F7" s="16"/>
    </row>
    <row r="8" spans="1:10" ht="18.75" x14ac:dyDescent="0.3">
      <c r="A8" s="192" t="s">
        <v>212</v>
      </c>
      <c r="B8" s="192"/>
      <c r="C8" s="192"/>
      <c r="D8" s="192"/>
      <c r="E8" s="192"/>
      <c r="F8" s="192"/>
      <c r="G8" s="192"/>
      <c r="H8" s="192"/>
      <c r="I8" s="192"/>
      <c r="J8" s="192"/>
    </row>
    <row r="9" spans="1:10" x14ac:dyDescent="0.3">
      <c r="A9" s="64"/>
      <c r="B9" s="64"/>
      <c r="C9" s="64"/>
      <c r="D9" s="69"/>
      <c r="E9" s="69"/>
      <c r="F9" s="69"/>
    </row>
    <row r="10" spans="1:10" ht="18.75" x14ac:dyDescent="0.3">
      <c r="A10" s="228" t="s">
        <v>192</v>
      </c>
      <c r="B10" s="228"/>
      <c r="C10" s="64"/>
      <c r="D10" s="229" t="s">
        <v>205</v>
      </c>
      <c r="E10" s="229"/>
      <c r="F10" s="229"/>
      <c r="G10" s="229"/>
      <c r="H10" s="229"/>
      <c r="I10" s="229"/>
      <c r="J10" s="229"/>
    </row>
    <row r="11" spans="1:10" ht="15.75" x14ac:dyDescent="0.25">
      <c r="A11" s="65" t="s">
        <v>204</v>
      </c>
      <c r="B11" s="77">
        <v>0</v>
      </c>
      <c r="C11" s="64"/>
      <c r="D11" s="81" t="s">
        <v>198</v>
      </c>
      <c r="E11" s="81" t="s">
        <v>199</v>
      </c>
      <c r="F11" s="81" t="s">
        <v>200</v>
      </c>
      <c r="G11" s="81" t="s">
        <v>203</v>
      </c>
      <c r="H11" s="81" t="s">
        <v>201</v>
      </c>
      <c r="I11" s="81" t="s">
        <v>202</v>
      </c>
      <c r="J11" s="82" t="s">
        <v>0</v>
      </c>
    </row>
    <row r="12" spans="1:10" ht="15.75" x14ac:dyDescent="0.25">
      <c r="A12" s="65" t="s">
        <v>193</v>
      </c>
      <c r="B12" s="78">
        <v>360</v>
      </c>
      <c r="C12" s="64"/>
      <c r="D12" s="69">
        <v>1</v>
      </c>
      <c r="E12" s="72">
        <f>EDATE(B16,0)</f>
        <v>44562</v>
      </c>
      <c r="F12" s="70">
        <f>B15</f>
        <v>0</v>
      </c>
      <c r="G12" s="83">
        <f>PMT(($B$11/12),$B$12,-$B$15,0,0)</f>
        <v>0</v>
      </c>
      <c r="H12" s="83">
        <f>(F12*$B$11)/12</f>
        <v>0</v>
      </c>
      <c r="I12" s="83">
        <f>G12-H12</f>
        <v>0</v>
      </c>
      <c r="J12" s="84">
        <f>F12-I12</f>
        <v>0</v>
      </c>
    </row>
    <row r="13" spans="1:10" ht="15.75" x14ac:dyDescent="0.25">
      <c r="A13" s="65" t="s">
        <v>196</v>
      </c>
      <c r="B13" s="79">
        <v>0</v>
      </c>
      <c r="C13" s="64"/>
      <c r="D13" s="69">
        <f>D12+1</f>
        <v>2</v>
      </c>
      <c r="E13" s="72">
        <f>EDATE(E12,1)</f>
        <v>44593</v>
      </c>
      <c r="F13" s="70">
        <f>J12</f>
        <v>0</v>
      </c>
      <c r="G13" s="83">
        <f t="shared" ref="G13:G76" si="0">PMT(($B$11/12),$B$12,-$B$15,0,0)</f>
        <v>0</v>
      </c>
      <c r="H13" s="83">
        <f t="shared" ref="H13:H76" si="1">(F13*$B$11)/12</f>
        <v>0</v>
      </c>
      <c r="I13" s="83">
        <f t="shared" ref="I13:I76" si="2">G13-H13</f>
        <v>0</v>
      </c>
      <c r="J13" s="84">
        <f t="shared" ref="J13:J76" si="3">F13-I13</f>
        <v>0</v>
      </c>
    </row>
    <row r="14" spans="1:10" ht="15.75" x14ac:dyDescent="0.25">
      <c r="A14" s="65" t="s">
        <v>194</v>
      </c>
      <c r="B14" s="79">
        <v>0</v>
      </c>
      <c r="C14" s="64"/>
      <c r="D14" s="69">
        <f t="shared" ref="D14:D77" si="4">D13+1</f>
        <v>3</v>
      </c>
      <c r="E14" s="72">
        <f t="shared" ref="E14:E77" si="5">EDATE(E13,1)</f>
        <v>44621</v>
      </c>
      <c r="F14" s="70">
        <f t="shared" ref="F14:F77" si="6">J13</f>
        <v>0</v>
      </c>
      <c r="G14" s="83">
        <f t="shared" si="0"/>
        <v>0</v>
      </c>
      <c r="H14" s="83">
        <f t="shared" si="1"/>
        <v>0</v>
      </c>
      <c r="I14" s="83">
        <f t="shared" si="2"/>
        <v>0</v>
      </c>
      <c r="J14" s="84">
        <f t="shared" si="3"/>
        <v>0</v>
      </c>
    </row>
    <row r="15" spans="1:10" ht="15.75" x14ac:dyDescent="0.25">
      <c r="A15" s="65" t="s">
        <v>197</v>
      </c>
      <c r="B15" s="76">
        <f>B13-B14</f>
        <v>0</v>
      </c>
      <c r="C15" s="63"/>
      <c r="D15" s="69">
        <f t="shared" si="4"/>
        <v>4</v>
      </c>
      <c r="E15" s="72">
        <f t="shared" si="5"/>
        <v>44652</v>
      </c>
      <c r="F15" s="70">
        <f t="shared" si="6"/>
        <v>0</v>
      </c>
      <c r="G15" s="83">
        <f t="shared" si="0"/>
        <v>0</v>
      </c>
      <c r="H15" s="83">
        <f t="shared" si="1"/>
        <v>0</v>
      </c>
      <c r="I15" s="83">
        <f t="shared" si="2"/>
        <v>0</v>
      </c>
      <c r="J15" s="84">
        <f t="shared" si="3"/>
        <v>0</v>
      </c>
    </row>
    <row r="16" spans="1:10" ht="15.75" x14ac:dyDescent="0.25">
      <c r="A16" s="65" t="s">
        <v>195</v>
      </c>
      <c r="B16" s="80">
        <v>44562</v>
      </c>
      <c r="D16" s="69">
        <f t="shared" si="4"/>
        <v>5</v>
      </c>
      <c r="E16" s="72">
        <f t="shared" si="5"/>
        <v>44682</v>
      </c>
      <c r="F16" s="70">
        <f t="shared" si="6"/>
        <v>0</v>
      </c>
      <c r="G16" s="83">
        <f t="shared" si="0"/>
        <v>0</v>
      </c>
      <c r="H16" s="83">
        <f t="shared" si="1"/>
        <v>0</v>
      </c>
      <c r="I16" s="83">
        <f t="shared" si="2"/>
        <v>0</v>
      </c>
      <c r="J16" s="84">
        <f t="shared" si="3"/>
        <v>0</v>
      </c>
    </row>
    <row r="17" spans="1:10" ht="15.75" x14ac:dyDescent="0.25">
      <c r="A17" s="66"/>
      <c r="B17" s="67"/>
      <c r="D17" s="69">
        <f t="shared" si="4"/>
        <v>6</v>
      </c>
      <c r="E17" s="72">
        <f t="shared" si="5"/>
        <v>44713</v>
      </c>
      <c r="F17" s="70">
        <f t="shared" si="6"/>
        <v>0</v>
      </c>
      <c r="G17" s="83">
        <f t="shared" si="0"/>
        <v>0</v>
      </c>
      <c r="H17" s="83">
        <f t="shared" si="1"/>
        <v>0</v>
      </c>
      <c r="I17" s="83">
        <f t="shared" si="2"/>
        <v>0</v>
      </c>
      <c r="J17" s="84">
        <f t="shared" si="3"/>
        <v>0</v>
      </c>
    </row>
    <row r="18" spans="1:10" ht="15.75" x14ac:dyDescent="0.25">
      <c r="A18" s="66"/>
      <c r="B18" s="68"/>
      <c r="D18" s="69">
        <f t="shared" si="4"/>
        <v>7</v>
      </c>
      <c r="E18" s="72">
        <f t="shared" si="5"/>
        <v>44743</v>
      </c>
      <c r="F18" s="70">
        <f t="shared" si="6"/>
        <v>0</v>
      </c>
      <c r="G18" s="83">
        <f t="shared" si="0"/>
        <v>0</v>
      </c>
      <c r="H18" s="83">
        <f t="shared" si="1"/>
        <v>0</v>
      </c>
      <c r="I18" s="83">
        <f t="shared" si="2"/>
        <v>0</v>
      </c>
      <c r="J18" s="84">
        <f t="shared" si="3"/>
        <v>0</v>
      </c>
    </row>
    <row r="19" spans="1:10" ht="15.75" x14ac:dyDescent="0.25">
      <c r="D19" s="69">
        <f t="shared" si="4"/>
        <v>8</v>
      </c>
      <c r="E19" s="72">
        <f t="shared" si="5"/>
        <v>44774</v>
      </c>
      <c r="F19" s="70">
        <f t="shared" si="6"/>
        <v>0</v>
      </c>
      <c r="G19" s="83">
        <f t="shared" si="0"/>
        <v>0</v>
      </c>
      <c r="H19" s="83">
        <f t="shared" si="1"/>
        <v>0</v>
      </c>
      <c r="I19" s="83">
        <f t="shared" si="2"/>
        <v>0</v>
      </c>
      <c r="J19" s="84">
        <f t="shared" si="3"/>
        <v>0</v>
      </c>
    </row>
    <row r="20" spans="1:10" ht="15.75" x14ac:dyDescent="0.25">
      <c r="D20" s="69">
        <f t="shared" si="4"/>
        <v>9</v>
      </c>
      <c r="E20" s="72">
        <f t="shared" si="5"/>
        <v>44805</v>
      </c>
      <c r="F20" s="70">
        <f t="shared" si="6"/>
        <v>0</v>
      </c>
      <c r="G20" s="83">
        <f t="shared" si="0"/>
        <v>0</v>
      </c>
      <c r="H20" s="83">
        <f t="shared" si="1"/>
        <v>0</v>
      </c>
      <c r="I20" s="83">
        <f t="shared" si="2"/>
        <v>0</v>
      </c>
      <c r="J20" s="84">
        <f t="shared" si="3"/>
        <v>0</v>
      </c>
    </row>
    <row r="21" spans="1:10" ht="15.75" x14ac:dyDescent="0.25">
      <c r="D21" s="69">
        <f t="shared" si="4"/>
        <v>10</v>
      </c>
      <c r="E21" s="72">
        <f t="shared" si="5"/>
        <v>44835</v>
      </c>
      <c r="F21" s="70">
        <f t="shared" si="6"/>
        <v>0</v>
      </c>
      <c r="G21" s="83">
        <f t="shared" si="0"/>
        <v>0</v>
      </c>
      <c r="H21" s="83">
        <f t="shared" si="1"/>
        <v>0</v>
      </c>
      <c r="I21" s="83">
        <f t="shared" si="2"/>
        <v>0</v>
      </c>
      <c r="J21" s="84">
        <f t="shared" si="3"/>
        <v>0</v>
      </c>
    </row>
    <row r="22" spans="1:10" ht="15.75" x14ac:dyDescent="0.25">
      <c r="D22" s="69">
        <f t="shared" si="4"/>
        <v>11</v>
      </c>
      <c r="E22" s="72">
        <f t="shared" si="5"/>
        <v>44866</v>
      </c>
      <c r="F22" s="70">
        <f t="shared" si="6"/>
        <v>0</v>
      </c>
      <c r="G22" s="83">
        <f t="shared" si="0"/>
        <v>0</v>
      </c>
      <c r="H22" s="83">
        <f t="shared" si="1"/>
        <v>0</v>
      </c>
      <c r="I22" s="83">
        <f t="shared" si="2"/>
        <v>0</v>
      </c>
      <c r="J22" s="84">
        <f t="shared" si="3"/>
        <v>0</v>
      </c>
    </row>
    <row r="23" spans="1:10" ht="15.75" x14ac:dyDescent="0.25">
      <c r="D23" s="69">
        <f t="shared" si="4"/>
        <v>12</v>
      </c>
      <c r="E23" s="72">
        <f t="shared" si="5"/>
        <v>44896</v>
      </c>
      <c r="F23" s="70">
        <f t="shared" si="6"/>
        <v>0</v>
      </c>
      <c r="G23" s="83">
        <f t="shared" si="0"/>
        <v>0</v>
      </c>
      <c r="H23" s="83">
        <f t="shared" si="1"/>
        <v>0</v>
      </c>
      <c r="I23" s="83">
        <f t="shared" si="2"/>
        <v>0</v>
      </c>
      <c r="J23" s="84">
        <f t="shared" si="3"/>
        <v>0</v>
      </c>
    </row>
    <row r="24" spans="1:10" ht="15.75" x14ac:dyDescent="0.25">
      <c r="D24" s="69">
        <f t="shared" si="4"/>
        <v>13</v>
      </c>
      <c r="E24" s="72">
        <f t="shared" si="5"/>
        <v>44927</v>
      </c>
      <c r="F24" s="70">
        <f t="shared" si="6"/>
        <v>0</v>
      </c>
      <c r="G24" s="83">
        <f t="shared" si="0"/>
        <v>0</v>
      </c>
      <c r="H24" s="83">
        <f t="shared" si="1"/>
        <v>0</v>
      </c>
      <c r="I24" s="83">
        <f t="shared" si="2"/>
        <v>0</v>
      </c>
      <c r="J24" s="84">
        <f t="shared" si="3"/>
        <v>0</v>
      </c>
    </row>
    <row r="25" spans="1:10" ht="15.75" x14ac:dyDescent="0.25">
      <c r="D25" s="69">
        <f t="shared" si="4"/>
        <v>14</v>
      </c>
      <c r="E25" s="72">
        <f t="shared" si="5"/>
        <v>44958</v>
      </c>
      <c r="F25" s="70">
        <f t="shared" si="6"/>
        <v>0</v>
      </c>
      <c r="G25" s="83">
        <f t="shared" si="0"/>
        <v>0</v>
      </c>
      <c r="H25" s="83">
        <f t="shared" si="1"/>
        <v>0</v>
      </c>
      <c r="I25" s="83">
        <f t="shared" si="2"/>
        <v>0</v>
      </c>
      <c r="J25" s="84">
        <f t="shared" si="3"/>
        <v>0</v>
      </c>
    </row>
    <row r="26" spans="1:10" ht="15.75" x14ac:dyDescent="0.25">
      <c r="D26" s="69">
        <f t="shared" si="4"/>
        <v>15</v>
      </c>
      <c r="E26" s="72">
        <f t="shared" si="5"/>
        <v>44986</v>
      </c>
      <c r="F26" s="70">
        <f t="shared" si="6"/>
        <v>0</v>
      </c>
      <c r="G26" s="83">
        <f t="shared" si="0"/>
        <v>0</v>
      </c>
      <c r="H26" s="83">
        <f t="shared" si="1"/>
        <v>0</v>
      </c>
      <c r="I26" s="83">
        <f t="shared" si="2"/>
        <v>0</v>
      </c>
      <c r="J26" s="84">
        <f t="shared" si="3"/>
        <v>0</v>
      </c>
    </row>
    <row r="27" spans="1:10" ht="15.75" x14ac:dyDescent="0.25">
      <c r="D27" s="69">
        <f t="shared" si="4"/>
        <v>16</v>
      </c>
      <c r="E27" s="72">
        <f t="shared" si="5"/>
        <v>45017</v>
      </c>
      <c r="F27" s="70">
        <f t="shared" si="6"/>
        <v>0</v>
      </c>
      <c r="G27" s="83">
        <f t="shared" si="0"/>
        <v>0</v>
      </c>
      <c r="H27" s="83">
        <f t="shared" si="1"/>
        <v>0</v>
      </c>
      <c r="I27" s="83">
        <f t="shared" si="2"/>
        <v>0</v>
      </c>
      <c r="J27" s="84">
        <f t="shared" si="3"/>
        <v>0</v>
      </c>
    </row>
    <row r="28" spans="1:10" ht="15.75" x14ac:dyDescent="0.25">
      <c r="D28" s="69">
        <f t="shared" si="4"/>
        <v>17</v>
      </c>
      <c r="E28" s="72">
        <f t="shared" si="5"/>
        <v>45047</v>
      </c>
      <c r="F28" s="70">
        <f t="shared" si="6"/>
        <v>0</v>
      </c>
      <c r="G28" s="83">
        <f t="shared" si="0"/>
        <v>0</v>
      </c>
      <c r="H28" s="83">
        <f t="shared" si="1"/>
        <v>0</v>
      </c>
      <c r="I28" s="83">
        <f t="shared" si="2"/>
        <v>0</v>
      </c>
      <c r="J28" s="84">
        <f t="shared" si="3"/>
        <v>0</v>
      </c>
    </row>
    <row r="29" spans="1:10" ht="15.75" x14ac:dyDescent="0.25">
      <c r="D29" s="69">
        <f t="shared" si="4"/>
        <v>18</v>
      </c>
      <c r="E29" s="72">
        <f t="shared" si="5"/>
        <v>45078</v>
      </c>
      <c r="F29" s="70">
        <f t="shared" si="6"/>
        <v>0</v>
      </c>
      <c r="G29" s="83">
        <f t="shared" si="0"/>
        <v>0</v>
      </c>
      <c r="H29" s="83">
        <f t="shared" si="1"/>
        <v>0</v>
      </c>
      <c r="I29" s="83">
        <f t="shared" si="2"/>
        <v>0</v>
      </c>
      <c r="J29" s="84">
        <f t="shared" si="3"/>
        <v>0</v>
      </c>
    </row>
    <row r="30" spans="1:10" ht="15.75" x14ac:dyDescent="0.25">
      <c r="D30" s="69">
        <f t="shared" si="4"/>
        <v>19</v>
      </c>
      <c r="E30" s="72">
        <f t="shared" si="5"/>
        <v>45108</v>
      </c>
      <c r="F30" s="70">
        <f t="shared" si="6"/>
        <v>0</v>
      </c>
      <c r="G30" s="83">
        <f t="shared" si="0"/>
        <v>0</v>
      </c>
      <c r="H30" s="83">
        <f t="shared" si="1"/>
        <v>0</v>
      </c>
      <c r="I30" s="83">
        <f t="shared" si="2"/>
        <v>0</v>
      </c>
      <c r="J30" s="84">
        <f t="shared" si="3"/>
        <v>0</v>
      </c>
    </row>
    <row r="31" spans="1:10" ht="15.75" x14ac:dyDescent="0.25">
      <c r="D31" s="69">
        <f t="shared" si="4"/>
        <v>20</v>
      </c>
      <c r="E31" s="72">
        <f t="shared" si="5"/>
        <v>45139</v>
      </c>
      <c r="F31" s="70">
        <f t="shared" si="6"/>
        <v>0</v>
      </c>
      <c r="G31" s="83">
        <f t="shared" si="0"/>
        <v>0</v>
      </c>
      <c r="H31" s="83">
        <f t="shared" si="1"/>
        <v>0</v>
      </c>
      <c r="I31" s="83">
        <f t="shared" si="2"/>
        <v>0</v>
      </c>
      <c r="J31" s="84">
        <f t="shared" si="3"/>
        <v>0</v>
      </c>
    </row>
    <row r="32" spans="1:10" ht="15.75" x14ac:dyDescent="0.25">
      <c r="D32" s="69">
        <f t="shared" si="4"/>
        <v>21</v>
      </c>
      <c r="E32" s="72">
        <f t="shared" si="5"/>
        <v>45170</v>
      </c>
      <c r="F32" s="70">
        <f t="shared" si="6"/>
        <v>0</v>
      </c>
      <c r="G32" s="83">
        <f t="shared" si="0"/>
        <v>0</v>
      </c>
      <c r="H32" s="83">
        <f t="shared" si="1"/>
        <v>0</v>
      </c>
      <c r="I32" s="83">
        <f t="shared" si="2"/>
        <v>0</v>
      </c>
      <c r="J32" s="84">
        <f t="shared" si="3"/>
        <v>0</v>
      </c>
    </row>
    <row r="33" spans="4:10" ht="15.75" x14ac:dyDescent="0.25">
      <c r="D33" s="69">
        <f t="shared" si="4"/>
        <v>22</v>
      </c>
      <c r="E33" s="72">
        <f t="shared" si="5"/>
        <v>45200</v>
      </c>
      <c r="F33" s="70">
        <f t="shared" si="6"/>
        <v>0</v>
      </c>
      <c r="G33" s="83">
        <f t="shared" si="0"/>
        <v>0</v>
      </c>
      <c r="H33" s="83">
        <f t="shared" si="1"/>
        <v>0</v>
      </c>
      <c r="I33" s="83">
        <f t="shared" si="2"/>
        <v>0</v>
      </c>
      <c r="J33" s="84">
        <f t="shared" si="3"/>
        <v>0</v>
      </c>
    </row>
    <row r="34" spans="4:10" ht="15.75" x14ac:dyDescent="0.25">
      <c r="D34" s="69">
        <f t="shared" si="4"/>
        <v>23</v>
      </c>
      <c r="E34" s="72">
        <f t="shared" si="5"/>
        <v>45231</v>
      </c>
      <c r="F34" s="70">
        <f t="shared" si="6"/>
        <v>0</v>
      </c>
      <c r="G34" s="83">
        <f t="shared" si="0"/>
        <v>0</v>
      </c>
      <c r="H34" s="83">
        <f t="shared" si="1"/>
        <v>0</v>
      </c>
      <c r="I34" s="83">
        <f t="shared" si="2"/>
        <v>0</v>
      </c>
      <c r="J34" s="84">
        <f t="shared" si="3"/>
        <v>0</v>
      </c>
    </row>
    <row r="35" spans="4:10" ht="15.75" x14ac:dyDescent="0.25">
      <c r="D35" s="69">
        <f t="shared" si="4"/>
        <v>24</v>
      </c>
      <c r="E35" s="72">
        <f t="shared" si="5"/>
        <v>45261</v>
      </c>
      <c r="F35" s="70">
        <f t="shared" si="6"/>
        <v>0</v>
      </c>
      <c r="G35" s="83">
        <f t="shared" si="0"/>
        <v>0</v>
      </c>
      <c r="H35" s="83">
        <f t="shared" si="1"/>
        <v>0</v>
      </c>
      <c r="I35" s="83">
        <f t="shared" si="2"/>
        <v>0</v>
      </c>
      <c r="J35" s="84">
        <f t="shared" si="3"/>
        <v>0</v>
      </c>
    </row>
    <row r="36" spans="4:10" ht="15.75" x14ac:dyDescent="0.25">
      <c r="D36" s="69">
        <f t="shared" si="4"/>
        <v>25</v>
      </c>
      <c r="E36" s="72">
        <f t="shared" si="5"/>
        <v>45292</v>
      </c>
      <c r="F36" s="70">
        <f t="shared" si="6"/>
        <v>0</v>
      </c>
      <c r="G36" s="83">
        <f t="shared" si="0"/>
        <v>0</v>
      </c>
      <c r="H36" s="83">
        <f t="shared" si="1"/>
        <v>0</v>
      </c>
      <c r="I36" s="83">
        <f t="shared" si="2"/>
        <v>0</v>
      </c>
      <c r="J36" s="84">
        <f t="shared" si="3"/>
        <v>0</v>
      </c>
    </row>
    <row r="37" spans="4:10" ht="15.75" x14ac:dyDescent="0.25">
      <c r="D37" s="69">
        <f t="shared" si="4"/>
        <v>26</v>
      </c>
      <c r="E37" s="72">
        <f t="shared" si="5"/>
        <v>45323</v>
      </c>
      <c r="F37" s="70">
        <f t="shared" si="6"/>
        <v>0</v>
      </c>
      <c r="G37" s="83">
        <f t="shared" si="0"/>
        <v>0</v>
      </c>
      <c r="H37" s="83">
        <f t="shared" si="1"/>
        <v>0</v>
      </c>
      <c r="I37" s="83">
        <f t="shared" si="2"/>
        <v>0</v>
      </c>
      <c r="J37" s="84">
        <f t="shared" si="3"/>
        <v>0</v>
      </c>
    </row>
    <row r="38" spans="4:10" ht="15.75" x14ac:dyDescent="0.25">
      <c r="D38" s="69">
        <f t="shared" si="4"/>
        <v>27</v>
      </c>
      <c r="E38" s="72">
        <f t="shared" si="5"/>
        <v>45352</v>
      </c>
      <c r="F38" s="70">
        <f t="shared" si="6"/>
        <v>0</v>
      </c>
      <c r="G38" s="83">
        <f t="shared" si="0"/>
        <v>0</v>
      </c>
      <c r="H38" s="83">
        <f t="shared" si="1"/>
        <v>0</v>
      </c>
      <c r="I38" s="83">
        <f t="shared" si="2"/>
        <v>0</v>
      </c>
      <c r="J38" s="84">
        <f t="shared" si="3"/>
        <v>0</v>
      </c>
    </row>
    <row r="39" spans="4:10" ht="15.75" x14ac:dyDescent="0.25">
      <c r="D39" s="69">
        <f t="shared" si="4"/>
        <v>28</v>
      </c>
      <c r="E39" s="72">
        <f t="shared" si="5"/>
        <v>45383</v>
      </c>
      <c r="F39" s="70">
        <f t="shared" si="6"/>
        <v>0</v>
      </c>
      <c r="G39" s="83">
        <f t="shared" si="0"/>
        <v>0</v>
      </c>
      <c r="H39" s="83">
        <f t="shared" si="1"/>
        <v>0</v>
      </c>
      <c r="I39" s="83">
        <f t="shared" si="2"/>
        <v>0</v>
      </c>
      <c r="J39" s="84">
        <f t="shared" si="3"/>
        <v>0</v>
      </c>
    </row>
    <row r="40" spans="4:10" ht="15.75" x14ac:dyDescent="0.25">
      <c r="D40" s="69">
        <f t="shared" si="4"/>
        <v>29</v>
      </c>
      <c r="E40" s="72">
        <f t="shared" si="5"/>
        <v>45413</v>
      </c>
      <c r="F40" s="70">
        <f t="shared" si="6"/>
        <v>0</v>
      </c>
      <c r="G40" s="83">
        <f t="shared" si="0"/>
        <v>0</v>
      </c>
      <c r="H40" s="83">
        <f t="shared" si="1"/>
        <v>0</v>
      </c>
      <c r="I40" s="83">
        <f t="shared" si="2"/>
        <v>0</v>
      </c>
      <c r="J40" s="84">
        <f t="shared" si="3"/>
        <v>0</v>
      </c>
    </row>
    <row r="41" spans="4:10" ht="15.75" x14ac:dyDescent="0.25">
      <c r="D41" s="69">
        <f t="shared" si="4"/>
        <v>30</v>
      </c>
      <c r="E41" s="72">
        <f t="shared" si="5"/>
        <v>45444</v>
      </c>
      <c r="F41" s="70">
        <f t="shared" si="6"/>
        <v>0</v>
      </c>
      <c r="G41" s="83">
        <f t="shared" si="0"/>
        <v>0</v>
      </c>
      <c r="H41" s="83">
        <f t="shared" si="1"/>
        <v>0</v>
      </c>
      <c r="I41" s="83">
        <f t="shared" si="2"/>
        <v>0</v>
      </c>
      <c r="J41" s="84">
        <f t="shared" si="3"/>
        <v>0</v>
      </c>
    </row>
    <row r="42" spans="4:10" ht="15.75" x14ac:dyDescent="0.25">
      <c r="D42" s="69">
        <f t="shared" si="4"/>
        <v>31</v>
      </c>
      <c r="E42" s="72">
        <f t="shared" si="5"/>
        <v>45474</v>
      </c>
      <c r="F42" s="70">
        <f t="shared" si="6"/>
        <v>0</v>
      </c>
      <c r="G42" s="83">
        <f t="shared" si="0"/>
        <v>0</v>
      </c>
      <c r="H42" s="83">
        <f t="shared" si="1"/>
        <v>0</v>
      </c>
      <c r="I42" s="83">
        <f t="shared" si="2"/>
        <v>0</v>
      </c>
      <c r="J42" s="84">
        <f t="shared" si="3"/>
        <v>0</v>
      </c>
    </row>
    <row r="43" spans="4:10" ht="15.75" x14ac:dyDescent="0.25">
      <c r="D43" s="69">
        <f t="shared" si="4"/>
        <v>32</v>
      </c>
      <c r="E43" s="72">
        <f t="shared" si="5"/>
        <v>45505</v>
      </c>
      <c r="F43" s="70">
        <f t="shared" si="6"/>
        <v>0</v>
      </c>
      <c r="G43" s="83">
        <f t="shared" si="0"/>
        <v>0</v>
      </c>
      <c r="H43" s="83">
        <f t="shared" si="1"/>
        <v>0</v>
      </c>
      <c r="I43" s="83">
        <f t="shared" si="2"/>
        <v>0</v>
      </c>
      <c r="J43" s="84">
        <f t="shared" si="3"/>
        <v>0</v>
      </c>
    </row>
    <row r="44" spans="4:10" ht="15.75" x14ac:dyDescent="0.25">
      <c r="D44" s="69">
        <f t="shared" si="4"/>
        <v>33</v>
      </c>
      <c r="E44" s="72">
        <f t="shared" si="5"/>
        <v>45536</v>
      </c>
      <c r="F44" s="70">
        <f t="shared" si="6"/>
        <v>0</v>
      </c>
      <c r="G44" s="83">
        <f t="shared" si="0"/>
        <v>0</v>
      </c>
      <c r="H44" s="83">
        <f t="shared" si="1"/>
        <v>0</v>
      </c>
      <c r="I44" s="83">
        <f t="shared" si="2"/>
        <v>0</v>
      </c>
      <c r="J44" s="84">
        <f t="shared" si="3"/>
        <v>0</v>
      </c>
    </row>
    <row r="45" spans="4:10" ht="15.75" x14ac:dyDescent="0.25">
      <c r="D45" s="69">
        <f t="shared" si="4"/>
        <v>34</v>
      </c>
      <c r="E45" s="72">
        <f t="shared" si="5"/>
        <v>45566</v>
      </c>
      <c r="F45" s="70">
        <f t="shared" si="6"/>
        <v>0</v>
      </c>
      <c r="G45" s="83">
        <f t="shared" si="0"/>
        <v>0</v>
      </c>
      <c r="H45" s="83">
        <f t="shared" si="1"/>
        <v>0</v>
      </c>
      <c r="I45" s="83">
        <f t="shared" si="2"/>
        <v>0</v>
      </c>
      <c r="J45" s="84">
        <f t="shared" si="3"/>
        <v>0</v>
      </c>
    </row>
    <row r="46" spans="4:10" ht="15.75" x14ac:dyDescent="0.25">
      <c r="D46" s="69">
        <f t="shared" si="4"/>
        <v>35</v>
      </c>
      <c r="E46" s="72">
        <f t="shared" si="5"/>
        <v>45597</v>
      </c>
      <c r="F46" s="70">
        <f t="shared" si="6"/>
        <v>0</v>
      </c>
      <c r="G46" s="83">
        <f t="shared" si="0"/>
        <v>0</v>
      </c>
      <c r="H46" s="83">
        <f t="shared" si="1"/>
        <v>0</v>
      </c>
      <c r="I46" s="83">
        <f t="shared" si="2"/>
        <v>0</v>
      </c>
      <c r="J46" s="84">
        <f t="shared" si="3"/>
        <v>0</v>
      </c>
    </row>
    <row r="47" spans="4:10" ht="15.75" x14ac:dyDescent="0.25">
      <c r="D47" s="69">
        <f t="shared" si="4"/>
        <v>36</v>
      </c>
      <c r="E47" s="72">
        <f t="shared" si="5"/>
        <v>45627</v>
      </c>
      <c r="F47" s="70">
        <f t="shared" si="6"/>
        <v>0</v>
      </c>
      <c r="G47" s="83">
        <f t="shared" si="0"/>
        <v>0</v>
      </c>
      <c r="H47" s="83">
        <f t="shared" si="1"/>
        <v>0</v>
      </c>
      <c r="I47" s="83">
        <f t="shared" si="2"/>
        <v>0</v>
      </c>
      <c r="J47" s="84">
        <f t="shared" si="3"/>
        <v>0</v>
      </c>
    </row>
    <row r="48" spans="4:10" ht="15.75" x14ac:dyDescent="0.25">
      <c r="D48" s="69">
        <f t="shared" si="4"/>
        <v>37</v>
      </c>
      <c r="E48" s="72">
        <f t="shared" si="5"/>
        <v>45658</v>
      </c>
      <c r="F48" s="70">
        <f t="shared" si="6"/>
        <v>0</v>
      </c>
      <c r="G48" s="83">
        <f t="shared" si="0"/>
        <v>0</v>
      </c>
      <c r="H48" s="83">
        <f t="shared" si="1"/>
        <v>0</v>
      </c>
      <c r="I48" s="83">
        <f t="shared" si="2"/>
        <v>0</v>
      </c>
      <c r="J48" s="84">
        <f t="shared" si="3"/>
        <v>0</v>
      </c>
    </row>
    <row r="49" spans="4:10" ht="15.75" x14ac:dyDescent="0.25">
      <c r="D49" s="69">
        <f t="shared" si="4"/>
        <v>38</v>
      </c>
      <c r="E49" s="72">
        <f t="shared" si="5"/>
        <v>45689</v>
      </c>
      <c r="F49" s="70">
        <f t="shared" si="6"/>
        <v>0</v>
      </c>
      <c r="G49" s="83">
        <f t="shared" si="0"/>
        <v>0</v>
      </c>
      <c r="H49" s="83">
        <f t="shared" si="1"/>
        <v>0</v>
      </c>
      <c r="I49" s="83">
        <f t="shared" si="2"/>
        <v>0</v>
      </c>
      <c r="J49" s="84">
        <f t="shared" si="3"/>
        <v>0</v>
      </c>
    </row>
    <row r="50" spans="4:10" ht="15.75" x14ac:dyDescent="0.25">
      <c r="D50" s="69">
        <f t="shared" si="4"/>
        <v>39</v>
      </c>
      <c r="E50" s="72">
        <f t="shared" si="5"/>
        <v>45717</v>
      </c>
      <c r="F50" s="70">
        <f t="shared" si="6"/>
        <v>0</v>
      </c>
      <c r="G50" s="83">
        <f t="shared" si="0"/>
        <v>0</v>
      </c>
      <c r="H50" s="83">
        <f t="shared" si="1"/>
        <v>0</v>
      </c>
      <c r="I50" s="83">
        <f t="shared" si="2"/>
        <v>0</v>
      </c>
      <c r="J50" s="84">
        <f t="shared" si="3"/>
        <v>0</v>
      </c>
    </row>
    <row r="51" spans="4:10" ht="15.75" x14ac:dyDescent="0.25">
      <c r="D51" s="69">
        <f t="shared" si="4"/>
        <v>40</v>
      </c>
      <c r="E51" s="72">
        <f t="shared" si="5"/>
        <v>45748</v>
      </c>
      <c r="F51" s="70">
        <f t="shared" si="6"/>
        <v>0</v>
      </c>
      <c r="G51" s="83">
        <f t="shared" si="0"/>
        <v>0</v>
      </c>
      <c r="H51" s="83">
        <f t="shared" si="1"/>
        <v>0</v>
      </c>
      <c r="I51" s="83">
        <f t="shared" si="2"/>
        <v>0</v>
      </c>
      <c r="J51" s="84">
        <f t="shared" si="3"/>
        <v>0</v>
      </c>
    </row>
    <row r="52" spans="4:10" ht="15.75" x14ac:dyDescent="0.25">
      <c r="D52" s="69">
        <f t="shared" si="4"/>
        <v>41</v>
      </c>
      <c r="E52" s="72">
        <f t="shared" si="5"/>
        <v>45778</v>
      </c>
      <c r="F52" s="70">
        <f t="shared" si="6"/>
        <v>0</v>
      </c>
      <c r="G52" s="83">
        <f t="shared" si="0"/>
        <v>0</v>
      </c>
      <c r="H52" s="83">
        <f t="shared" si="1"/>
        <v>0</v>
      </c>
      <c r="I52" s="83">
        <f t="shared" si="2"/>
        <v>0</v>
      </c>
      <c r="J52" s="84">
        <f t="shared" si="3"/>
        <v>0</v>
      </c>
    </row>
    <row r="53" spans="4:10" ht="15.75" x14ac:dyDescent="0.25">
      <c r="D53" s="69">
        <f t="shared" si="4"/>
        <v>42</v>
      </c>
      <c r="E53" s="72">
        <f t="shared" si="5"/>
        <v>45809</v>
      </c>
      <c r="F53" s="70">
        <f t="shared" si="6"/>
        <v>0</v>
      </c>
      <c r="G53" s="83">
        <f t="shared" si="0"/>
        <v>0</v>
      </c>
      <c r="H53" s="83">
        <f t="shared" si="1"/>
        <v>0</v>
      </c>
      <c r="I53" s="83">
        <f t="shared" si="2"/>
        <v>0</v>
      </c>
      <c r="J53" s="84">
        <f t="shared" si="3"/>
        <v>0</v>
      </c>
    </row>
    <row r="54" spans="4:10" ht="15.75" x14ac:dyDescent="0.25">
      <c r="D54" s="69">
        <f t="shared" si="4"/>
        <v>43</v>
      </c>
      <c r="E54" s="72">
        <f t="shared" si="5"/>
        <v>45839</v>
      </c>
      <c r="F54" s="70">
        <f t="shared" si="6"/>
        <v>0</v>
      </c>
      <c r="G54" s="83">
        <f t="shared" si="0"/>
        <v>0</v>
      </c>
      <c r="H54" s="83">
        <f t="shared" si="1"/>
        <v>0</v>
      </c>
      <c r="I54" s="83">
        <f t="shared" si="2"/>
        <v>0</v>
      </c>
      <c r="J54" s="84">
        <f t="shared" si="3"/>
        <v>0</v>
      </c>
    </row>
    <row r="55" spans="4:10" ht="15.75" x14ac:dyDescent="0.25">
      <c r="D55" s="69">
        <f t="shared" si="4"/>
        <v>44</v>
      </c>
      <c r="E55" s="72">
        <f t="shared" si="5"/>
        <v>45870</v>
      </c>
      <c r="F55" s="70">
        <f t="shared" si="6"/>
        <v>0</v>
      </c>
      <c r="G55" s="83">
        <f t="shared" si="0"/>
        <v>0</v>
      </c>
      <c r="H55" s="83">
        <f t="shared" si="1"/>
        <v>0</v>
      </c>
      <c r="I55" s="83">
        <f t="shared" si="2"/>
        <v>0</v>
      </c>
      <c r="J55" s="84">
        <f t="shared" si="3"/>
        <v>0</v>
      </c>
    </row>
    <row r="56" spans="4:10" ht="15.75" x14ac:dyDescent="0.25">
      <c r="D56" s="69">
        <f t="shared" si="4"/>
        <v>45</v>
      </c>
      <c r="E56" s="72">
        <f t="shared" si="5"/>
        <v>45901</v>
      </c>
      <c r="F56" s="70">
        <f t="shared" si="6"/>
        <v>0</v>
      </c>
      <c r="G56" s="83">
        <f t="shared" si="0"/>
        <v>0</v>
      </c>
      <c r="H56" s="83">
        <f t="shared" si="1"/>
        <v>0</v>
      </c>
      <c r="I56" s="83">
        <f t="shared" si="2"/>
        <v>0</v>
      </c>
      <c r="J56" s="84">
        <f t="shared" si="3"/>
        <v>0</v>
      </c>
    </row>
    <row r="57" spans="4:10" ht="15.75" x14ac:dyDescent="0.25">
      <c r="D57" s="69">
        <f t="shared" si="4"/>
        <v>46</v>
      </c>
      <c r="E57" s="72">
        <f t="shared" si="5"/>
        <v>45931</v>
      </c>
      <c r="F57" s="70">
        <f t="shared" si="6"/>
        <v>0</v>
      </c>
      <c r="G57" s="83">
        <f t="shared" si="0"/>
        <v>0</v>
      </c>
      <c r="H57" s="83">
        <f t="shared" si="1"/>
        <v>0</v>
      </c>
      <c r="I57" s="83">
        <f t="shared" si="2"/>
        <v>0</v>
      </c>
      <c r="J57" s="84">
        <f t="shared" si="3"/>
        <v>0</v>
      </c>
    </row>
    <row r="58" spans="4:10" ht="15.75" x14ac:dyDescent="0.25">
      <c r="D58" s="69">
        <f t="shared" si="4"/>
        <v>47</v>
      </c>
      <c r="E58" s="72">
        <f t="shared" si="5"/>
        <v>45962</v>
      </c>
      <c r="F58" s="70">
        <f t="shared" si="6"/>
        <v>0</v>
      </c>
      <c r="G58" s="83">
        <f t="shared" si="0"/>
        <v>0</v>
      </c>
      <c r="H58" s="83">
        <f t="shared" si="1"/>
        <v>0</v>
      </c>
      <c r="I58" s="83">
        <f t="shared" si="2"/>
        <v>0</v>
      </c>
      <c r="J58" s="84">
        <f t="shared" si="3"/>
        <v>0</v>
      </c>
    </row>
    <row r="59" spans="4:10" ht="15.75" x14ac:dyDescent="0.25">
      <c r="D59" s="69">
        <f t="shared" si="4"/>
        <v>48</v>
      </c>
      <c r="E59" s="72">
        <f t="shared" si="5"/>
        <v>45992</v>
      </c>
      <c r="F59" s="70">
        <f t="shared" si="6"/>
        <v>0</v>
      </c>
      <c r="G59" s="83">
        <f t="shared" si="0"/>
        <v>0</v>
      </c>
      <c r="H59" s="83">
        <f t="shared" si="1"/>
        <v>0</v>
      </c>
      <c r="I59" s="83">
        <f t="shared" si="2"/>
        <v>0</v>
      </c>
      <c r="J59" s="84">
        <f t="shared" si="3"/>
        <v>0</v>
      </c>
    </row>
    <row r="60" spans="4:10" ht="15.75" x14ac:dyDescent="0.25">
      <c r="D60" s="69">
        <f t="shared" si="4"/>
        <v>49</v>
      </c>
      <c r="E60" s="72">
        <f t="shared" si="5"/>
        <v>46023</v>
      </c>
      <c r="F60" s="70">
        <f t="shared" si="6"/>
        <v>0</v>
      </c>
      <c r="G60" s="83">
        <f t="shared" si="0"/>
        <v>0</v>
      </c>
      <c r="H60" s="83">
        <f t="shared" si="1"/>
        <v>0</v>
      </c>
      <c r="I60" s="83">
        <f t="shared" si="2"/>
        <v>0</v>
      </c>
      <c r="J60" s="84">
        <f t="shared" si="3"/>
        <v>0</v>
      </c>
    </row>
    <row r="61" spans="4:10" ht="15.75" x14ac:dyDescent="0.25">
      <c r="D61" s="69">
        <f t="shared" si="4"/>
        <v>50</v>
      </c>
      <c r="E61" s="72">
        <f t="shared" si="5"/>
        <v>46054</v>
      </c>
      <c r="F61" s="70">
        <f t="shared" si="6"/>
        <v>0</v>
      </c>
      <c r="G61" s="83">
        <f t="shared" si="0"/>
        <v>0</v>
      </c>
      <c r="H61" s="83">
        <f t="shared" si="1"/>
        <v>0</v>
      </c>
      <c r="I61" s="83">
        <f t="shared" si="2"/>
        <v>0</v>
      </c>
      <c r="J61" s="84">
        <f t="shared" si="3"/>
        <v>0</v>
      </c>
    </row>
    <row r="62" spans="4:10" ht="15.75" x14ac:dyDescent="0.25">
      <c r="D62" s="69">
        <f t="shared" si="4"/>
        <v>51</v>
      </c>
      <c r="E62" s="72">
        <f t="shared" si="5"/>
        <v>46082</v>
      </c>
      <c r="F62" s="70">
        <f t="shared" si="6"/>
        <v>0</v>
      </c>
      <c r="G62" s="83">
        <f t="shared" si="0"/>
        <v>0</v>
      </c>
      <c r="H62" s="83">
        <f t="shared" si="1"/>
        <v>0</v>
      </c>
      <c r="I62" s="83">
        <f t="shared" si="2"/>
        <v>0</v>
      </c>
      <c r="J62" s="84">
        <f t="shared" si="3"/>
        <v>0</v>
      </c>
    </row>
    <row r="63" spans="4:10" ht="15.75" x14ac:dyDescent="0.25">
      <c r="D63" s="69">
        <f t="shared" si="4"/>
        <v>52</v>
      </c>
      <c r="E63" s="72">
        <f t="shared" si="5"/>
        <v>46113</v>
      </c>
      <c r="F63" s="70">
        <f t="shared" si="6"/>
        <v>0</v>
      </c>
      <c r="G63" s="83">
        <f t="shared" si="0"/>
        <v>0</v>
      </c>
      <c r="H63" s="83">
        <f t="shared" si="1"/>
        <v>0</v>
      </c>
      <c r="I63" s="83">
        <f t="shared" si="2"/>
        <v>0</v>
      </c>
      <c r="J63" s="84">
        <f t="shared" si="3"/>
        <v>0</v>
      </c>
    </row>
    <row r="64" spans="4:10" ht="15.75" x14ac:dyDescent="0.25">
      <c r="D64" s="69">
        <f t="shared" si="4"/>
        <v>53</v>
      </c>
      <c r="E64" s="72">
        <f t="shared" si="5"/>
        <v>46143</v>
      </c>
      <c r="F64" s="70">
        <f t="shared" si="6"/>
        <v>0</v>
      </c>
      <c r="G64" s="83">
        <f t="shared" si="0"/>
        <v>0</v>
      </c>
      <c r="H64" s="83">
        <f t="shared" si="1"/>
        <v>0</v>
      </c>
      <c r="I64" s="83">
        <f t="shared" si="2"/>
        <v>0</v>
      </c>
      <c r="J64" s="84">
        <f t="shared" si="3"/>
        <v>0</v>
      </c>
    </row>
    <row r="65" spans="4:10" ht="15.75" x14ac:dyDescent="0.25">
      <c r="D65" s="69">
        <f t="shared" si="4"/>
        <v>54</v>
      </c>
      <c r="E65" s="72">
        <f t="shared" si="5"/>
        <v>46174</v>
      </c>
      <c r="F65" s="70">
        <f t="shared" si="6"/>
        <v>0</v>
      </c>
      <c r="G65" s="83">
        <f t="shared" si="0"/>
        <v>0</v>
      </c>
      <c r="H65" s="83">
        <f t="shared" si="1"/>
        <v>0</v>
      </c>
      <c r="I65" s="83">
        <f t="shared" si="2"/>
        <v>0</v>
      </c>
      <c r="J65" s="84">
        <f t="shared" si="3"/>
        <v>0</v>
      </c>
    </row>
    <row r="66" spans="4:10" ht="15.75" x14ac:dyDescent="0.25">
      <c r="D66" s="69">
        <f t="shared" si="4"/>
        <v>55</v>
      </c>
      <c r="E66" s="72">
        <f t="shared" si="5"/>
        <v>46204</v>
      </c>
      <c r="F66" s="70">
        <f t="shared" si="6"/>
        <v>0</v>
      </c>
      <c r="G66" s="83">
        <f t="shared" si="0"/>
        <v>0</v>
      </c>
      <c r="H66" s="83">
        <f t="shared" si="1"/>
        <v>0</v>
      </c>
      <c r="I66" s="83">
        <f t="shared" si="2"/>
        <v>0</v>
      </c>
      <c r="J66" s="84">
        <f t="shared" si="3"/>
        <v>0</v>
      </c>
    </row>
    <row r="67" spans="4:10" ht="15.75" x14ac:dyDescent="0.25">
      <c r="D67" s="69">
        <f t="shared" si="4"/>
        <v>56</v>
      </c>
      <c r="E67" s="72">
        <f t="shared" si="5"/>
        <v>46235</v>
      </c>
      <c r="F67" s="70">
        <f t="shared" si="6"/>
        <v>0</v>
      </c>
      <c r="G67" s="83">
        <f t="shared" si="0"/>
        <v>0</v>
      </c>
      <c r="H67" s="83">
        <f t="shared" si="1"/>
        <v>0</v>
      </c>
      <c r="I67" s="83">
        <f t="shared" si="2"/>
        <v>0</v>
      </c>
      <c r="J67" s="84">
        <f t="shared" si="3"/>
        <v>0</v>
      </c>
    </row>
    <row r="68" spans="4:10" ht="15.75" x14ac:dyDescent="0.25">
      <c r="D68" s="69">
        <f t="shared" si="4"/>
        <v>57</v>
      </c>
      <c r="E68" s="72">
        <f t="shared" si="5"/>
        <v>46266</v>
      </c>
      <c r="F68" s="70">
        <f t="shared" si="6"/>
        <v>0</v>
      </c>
      <c r="G68" s="83">
        <f t="shared" si="0"/>
        <v>0</v>
      </c>
      <c r="H68" s="83">
        <f t="shared" si="1"/>
        <v>0</v>
      </c>
      <c r="I68" s="83">
        <f t="shared" si="2"/>
        <v>0</v>
      </c>
      <c r="J68" s="84">
        <f t="shared" si="3"/>
        <v>0</v>
      </c>
    </row>
    <row r="69" spans="4:10" ht="15.75" x14ac:dyDescent="0.25">
      <c r="D69" s="69">
        <f t="shared" si="4"/>
        <v>58</v>
      </c>
      <c r="E69" s="72">
        <f t="shared" si="5"/>
        <v>46296</v>
      </c>
      <c r="F69" s="70">
        <f t="shared" si="6"/>
        <v>0</v>
      </c>
      <c r="G69" s="83">
        <f t="shared" si="0"/>
        <v>0</v>
      </c>
      <c r="H69" s="83">
        <f t="shared" si="1"/>
        <v>0</v>
      </c>
      <c r="I69" s="83">
        <f t="shared" si="2"/>
        <v>0</v>
      </c>
      <c r="J69" s="84">
        <f t="shared" si="3"/>
        <v>0</v>
      </c>
    </row>
    <row r="70" spans="4:10" ht="15.75" x14ac:dyDescent="0.25">
      <c r="D70" s="69">
        <f t="shared" si="4"/>
        <v>59</v>
      </c>
      <c r="E70" s="72">
        <f t="shared" si="5"/>
        <v>46327</v>
      </c>
      <c r="F70" s="70">
        <f t="shared" si="6"/>
        <v>0</v>
      </c>
      <c r="G70" s="83">
        <f t="shared" si="0"/>
        <v>0</v>
      </c>
      <c r="H70" s="83">
        <f t="shared" si="1"/>
        <v>0</v>
      </c>
      <c r="I70" s="83">
        <f t="shared" si="2"/>
        <v>0</v>
      </c>
      <c r="J70" s="84">
        <f t="shared" si="3"/>
        <v>0</v>
      </c>
    </row>
    <row r="71" spans="4:10" ht="15.75" x14ac:dyDescent="0.25">
      <c r="D71" s="69">
        <f t="shared" si="4"/>
        <v>60</v>
      </c>
      <c r="E71" s="72">
        <f t="shared" si="5"/>
        <v>46357</v>
      </c>
      <c r="F71" s="70">
        <f t="shared" si="6"/>
        <v>0</v>
      </c>
      <c r="G71" s="83">
        <f t="shared" si="0"/>
        <v>0</v>
      </c>
      <c r="H71" s="83">
        <f t="shared" si="1"/>
        <v>0</v>
      </c>
      <c r="I71" s="83">
        <f t="shared" si="2"/>
        <v>0</v>
      </c>
      <c r="J71" s="84">
        <f t="shared" si="3"/>
        <v>0</v>
      </c>
    </row>
    <row r="72" spans="4:10" ht="15.75" x14ac:dyDescent="0.25">
      <c r="D72" s="69">
        <f t="shared" si="4"/>
        <v>61</v>
      </c>
      <c r="E72" s="72">
        <f t="shared" si="5"/>
        <v>46388</v>
      </c>
      <c r="F72" s="70">
        <f t="shared" si="6"/>
        <v>0</v>
      </c>
      <c r="G72" s="83">
        <f t="shared" si="0"/>
        <v>0</v>
      </c>
      <c r="H72" s="83">
        <f t="shared" si="1"/>
        <v>0</v>
      </c>
      <c r="I72" s="83">
        <f t="shared" si="2"/>
        <v>0</v>
      </c>
      <c r="J72" s="84">
        <f t="shared" si="3"/>
        <v>0</v>
      </c>
    </row>
    <row r="73" spans="4:10" ht="15.75" x14ac:dyDescent="0.25">
      <c r="D73" s="69">
        <f t="shared" si="4"/>
        <v>62</v>
      </c>
      <c r="E73" s="72">
        <f t="shared" si="5"/>
        <v>46419</v>
      </c>
      <c r="F73" s="70">
        <f t="shared" si="6"/>
        <v>0</v>
      </c>
      <c r="G73" s="83">
        <f t="shared" si="0"/>
        <v>0</v>
      </c>
      <c r="H73" s="83">
        <f t="shared" si="1"/>
        <v>0</v>
      </c>
      <c r="I73" s="83">
        <f t="shared" si="2"/>
        <v>0</v>
      </c>
      <c r="J73" s="84">
        <f t="shared" si="3"/>
        <v>0</v>
      </c>
    </row>
    <row r="74" spans="4:10" ht="15.75" x14ac:dyDescent="0.25">
      <c r="D74" s="69">
        <f t="shared" si="4"/>
        <v>63</v>
      </c>
      <c r="E74" s="72">
        <f t="shared" si="5"/>
        <v>46447</v>
      </c>
      <c r="F74" s="70">
        <f t="shared" si="6"/>
        <v>0</v>
      </c>
      <c r="G74" s="83">
        <f t="shared" si="0"/>
        <v>0</v>
      </c>
      <c r="H74" s="83">
        <f t="shared" si="1"/>
        <v>0</v>
      </c>
      <c r="I74" s="83">
        <f t="shared" si="2"/>
        <v>0</v>
      </c>
      <c r="J74" s="84">
        <f t="shared" si="3"/>
        <v>0</v>
      </c>
    </row>
    <row r="75" spans="4:10" ht="15.75" x14ac:dyDescent="0.25">
      <c r="D75" s="69">
        <f t="shared" si="4"/>
        <v>64</v>
      </c>
      <c r="E75" s="72">
        <f t="shared" si="5"/>
        <v>46478</v>
      </c>
      <c r="F75" s="70">
        <f t="shared" si="6"/>
        <v>0</v>
      </c>
      <c r="G75" s="83">
        <f t="shared" si="0"/>
        <v>0</v>
      </c>
      <c r="H75" s="83">
        <f t="shared" si="1"/>
        <v>0</v>
      </c>
      <c r="I75" s="83">
        <f t="shared" si="2"/>
        <v>0</v>
      </c>
      <c r="J75" s="84">
        <f t="shared" si="3"/>
        <v>0</v>
      </c>
    </row>
    <row r="76" spans="4:10" ht="15.75" x14ac:dyDescent="0.25">
      <c r="D76" s="69">
        <f t="shared" si="4"/>
        <v>65</v>
      </c>
      <c r="E76" s="72">
        <f t="shared" si="5"/>
        <v>46508</v>
      </c>
      <c r="F76" s="70">
        <f t="shared" si="6"/>
        <v>0</v>
      </c>
      <c r="G76" s="83">
        <f t="shared" si="0"/>
        <v>0</v>
      </c>
      <c r="H76" s="83">
        <f t="shared" si="1"/>
        <v>0</v>
      </c>
      <c r="I76" s="83">
        <f t="shared" si="2"/>
        <v>0</v>
      </c>
      <c r="J76" s="84">
        <f t="shared" si="3"/>
        <v>0</v>
      </c>
    </row>
    <row r="77" spans="4:10" ht="15.75" x14ac:dyDescent="0.25">
      <c r="D77" s="69">
        <f t="shared" si="4"/>
        <v>66</v>
      </c>
      <c r="E77" s="72">
        <f t="shared" si="5"/>
        <v>46539</v>
      </c>
      <c r="F77" s="70">
        <f t="shared" si="6"/>
        <v>0</v>
      </c>
      <c r="G77" s="83">
        <f t="shared" ref="G77:G140" si="7">PMT(($B$11/12),$B$12,-$B$15,0,0)</f>
        <v>0</v>
      </c>
      <c r="H77" s="83">
        <f t="shared" ref="H77:H140" si="8">(F77*$B$11)/12</f>
        <v>0</v>
      </c>
      <c r="I77" s="83">
        <f t="shared" ref="I77:I140" si="9">G77-H77</f>
        <v>0</v>
      </c>
      <c r="J77" s="84">
        <f t="shared" ref="J77:J140" si="10">F77-I77</f>
        <v>0</v>
      </c>
    </row>
    <row r="78" spans="4:10" ht="15.75" x14ac:dyDescent="0.25">
      <c r="D78" s="69">
        <f t="shared" ref="D78:D141" si="11">D77+1</f>
        <v>67</v>
      </c>
      <c r="E78" s="72">
        <f t="shared" ref="E78:E141" si="12">EDATE(E77,1)</f>
        <v>46569</v>
      </c>
      <c r="F78" s="70">
        <f t="shared" ref="F78:F141" si="13">J77</f>
        <v>0</v>
      </c>
      <c r="G78" s="83">
        <f t="shared" si="7"/>
        <v>0</v>
      </c>
      <c r="H78" s="83">
        <f t="shared" si="8"/>
        <v>0</v>
      </c>
      <c r="I78" s="83">
        <f t="shared" si="9"/>
        <v>0</v>
      </c>
      <c r="J78" s="84">
        <f t="shared" si="10"/>
        <v>0</v>
      </c>
    </row>
    <row r="79" spans="4:10" ht="15.75" x14ac:dyDescent="0.25">
      <c r="D79" s="69">
        <f t="shared" si="11"/>
        <v>68</v>
      </c>
      <c r="E79" s="72">
        <f t="shared" si="12"/>
        <v>46600</v>
      </c>
      <c r="F79" s="70">
        <f t="shared" si="13"/>
        <v>0</v>
      </c>
      <c r="G79" s="83">
        <f t="shared" si="7"/>
        <v>0</v>
      </c>
      <c r="H79" s="83">
        <f t="shared" si="8"/>
        <v>0</v>
      </c>
      <c r="I79" s="83">
        <f t="shared" si="9"/>
        <v>0</v>
      </c>
      <c r="J79" s="84">
        <f t="shared" si="10"/>
        <v>0</v>
      </c>
    </row>
    <row r="80" spans="4:10" ht="15.75" x14ac:dyDescent="0.25">
      <c r="D80" s="69">
        <f t="shared" si="11"/>
        <v>69</v>
      </c>
      <c r="E80" s="72">
        <f t="shared" si="12"/>
        <v>46631</v>
      </c>
      <c r="F80" s="70">
        <f t="shared" si="13"/>
        <v>0</v>
      </c>
      <c r="G80" s="83">
        <f t="shared" si="7"/>
        <v>0</v>
      </c>
      <c r="H80" s="83">
        <f t="shared" si="8"/>
        <v>0</v>
      </c>
      <c r="I80" s="83">
        <f t="shared" si="9"/>
        <v>0</v>
      </c>
      <c r="J80" s="84">
        <f t="shared" si="10"/>
        <v>0</v>
      </c>
    </row>
    <row r="81" spans="4:10" ht="15.75" x14ac:dyDescent="0.25">
      <c r="D81" s="69">
        <f t="shared" si="11"/>
        <v>70</v>
      </c>
      <c r="E81" s="72">
        <f t="shared" si="12"/>
        <v>46661</v>
      </c>
      <c r="F81" s="70">
        <f t="shared" si="13"/>
        <v>0</v>
      </c>
      <c r="G81" s="83">
        <f t="shared" si="7"/>
        <v>0</v>
      </c>
      <c r="H81" s="83">
        <f t="shared" si="8"/>
        <v>0</v>
      </c>
      <c r="I81" s="83">
        <f t="shared" si="9"/>
        <v>0</v>
      </c>
      <c r="J81" s="84">
        <f t="shared" si="10"/>
        <v>0</v>
      </c>
    </row>
    <row r="82" spans="4:10" ht="15.75" x14ac:dyDescent="0.25">
      <c r="D82" s="69">
        <f t="shared" si="11"/>
        <v>71</v>
      </c>
      <c r="E82" s="72">
        <f t="shared" si="12"/>
        <v>46692</v>
      </c>
      <c r="F82" s="70">
        <f t="shared" si="13"/>
        <v>0</v>
      </c>
      <c r="G82" s="83">
        <f t="shared" si="7"/>
        <v>0</v>
      </c>
      <c r="H82" s="83">
        <f t="shared" si="8"/>
        <v>0</v>
      </c>
      <c r="I82" s="83">
        <f t="shared" si="9"/>
        <v>0</v>
      </c>
      <c r="J82" s="84">
        <f t="shared" si="10"/>
        <v>0</v>
      </c>
    </row>
    <row r="83" spans="4:10" ht="15.75" x14ac:dyDescent="0.25">
      <c r="D83" s="69">
        <f t="shared" si="11"/>
        <v>72</v>
      </c>
      <c r="E83" s="72">
        <f t="shared" si="12"/>
        <v>46722</v>
      </c>
      <c r="F83" s="70">
        <f t="shared" si="13"/>
        <v>0</v>
      </c>
      <c r="G83" s="83">
        <f t="shared" si="7"/>
        <v>0</v>
      </c>
      <c r="H83" s="83">
        <f t="shared" si="8"/>
        <v>0</v>
      </c>
      <c r="I83" s="83">
        <f t="shared" si="9"/>
        <v>0</v>
      </c>
      <c r="J83" s="84">
        <f t="shared" si="10"/>
        <v>0</v>
      </c>
    </row>
    <row r="84" spans="4:10" ht="15.75" x14ac:dyDescent="0.25">
      <c r="D84" s="69">
        <f t="shared" si="11"/>
        <v>73</v>
      </c>
      <c r="E84" s="72">
        <f t="shared" si="12"/>
        <v>46753</v>
      </c>
      <c r="F84" s="70">
        <f t="shared" si="13"/>
        <v>0</v>
      </c>
      <c r="G84" s="83">
        <f t="shared" si="7"/>
        <v>0</v>
      </c>
      <c r="H84" s="83">
        <f t="shared" si="8"/>
        <v>0</v>
      </c>
      <c r="I84" s="83">
        <f t="shared" si="9"/>
        <v>0</v>
      </c>
      <c r="J84" s="84">
        <f t="shared" si="10"/>
        <v>0</v>
      </c>
    </row>
    <row r="85" spans="4:10" ht="15.75" x14ac:dyDescent="0.25">
      <c r="D85" s="69">
        <f t="shared" si="11"/>
        <v>74</v>
      </c>
      <c r="E85" s="72">
        <f t="shared" si="12"/>
        <v>46784</v>
      </c>
      <c r="F85" s="70">
        <f t="shared" si="13"/>
        <v>0</v>
      </c>
      <c r="G85" s="83">
        <f t="shared" si="7"/>
        <v>0</v>
      </c>
      <c r="H85" s="83">
        <f t="shared" si="8"/>
        <v>0</v>
      </c>
      <c r="I85" s="83">
        <f t="shared" si="9"/>
        <v>0</v>
      </c>
      <c r="J85" s="84">
        <f t="shared" si="10"/>
        <v>0</v>
      </c>
    </row>
    <row r="86" spans="4:10" ht="15.75" x14ac:dyDescent="0.25">
      <c r="D86" s="69">
        <f t="shared" si="11"/>
        <v>75</v>
      </c>
      <c r="E86" s="72">
        <f t="shared" si="12"/>
        <v>46813</v>
      </c>
      <c r="F86" s="70">
        <f t="shared" si="13"/>
        <v>0</v>
      </c>
      <c r="G86" s="83">
        <f t="shared" si="7"/>
        <v>0</v>
      </c>
      <c r="H86" s="83">
        <f t="shared" si="8"/>
        <v>0</v>
      </c>
      <c r="I86" s="83">
        <f t="shared" si="9"/>
        <v>0</v>
      </c>
      <c r="J86" s="84">
        <f t="shared" si="10"/>
        <v>0</v>
      </c>
    </row>
    <row r="87" spans="4:10" ht="15.75" x14ac:dyDescent="0.25">
      <c r="D87" s="69">
        <f t="shared" si="11"/>
        <v>76</v>
      </c>
      <c r="E87" s="72">
        <f t="shared" si="12"/>
        <v>46844</v>
      </c>
      <c r="F87" s="70">
        <f t="shared" si="13"/>
        <v>0</v>
      </c>
      <c r="G87" s="83">
        <f t="shared" si="7"/>
        <v>0</v>
      </c>
      <c r="H87" s="83">
        <f t="shared" si="8"/>
        <v>0</v>
      </c>
      <c r="I87" s="83">
        <f t="shared" si="9"/>
        <v>0</v>
      </c>
      <c r="J87" s="84">
        <f t="shared" si="10"/>
        <v>0</v>
      </c>
    </row>
    <row r="88" spans="4:10" ht="15.75" x14ac:dyDescent="0.25">
      <c r="D88" s="69">
        <f t="shared" si="11"/>
        <v>77</v>
      </c>
      <c r="E88" s="72">
        <f t="shared" si="12"/>
        <v>46874</v>
      </c>
      <c r="F88" s="70">
        <f t="shared" si="13"/>
        <v>0</v>
      </c>
      <c r="G88" s="83">
        <f t="shared" si="7"/>
        <v>0</v>
      </c>
      <c r="H88" s="83">
        <f t="shared" si="8"/>
        <v>0</v>
      </c>
      <c r="I88" s="83">
        <f t="shared" si="9"/>
        <v>0</v>
      </c>
      <c r="J88" s="84">
        <f t="shared" si="10"/>
        <v>0</v>
      </c>
    </row>
    <row r="89" spans="4:10" ht="15.75" x14ac:dyDescent="0.25">
      <c r="D89" s="69">
        <f t="shared" si="11"/>
        <v>78</v>
      </c>
      <c r="E89" s="72">
        <f t="shared" si="12"/>
        <v>46905</v>
      </c>
      <c r="F89" s="70">
        <f t="shared" si="13"/>
        <v>0</v>
      </c>
      <c r="G89" s="83">
        <f t="shared" si="7"/>
        <v>0</v>
      </c>
      <c r="H89" s="83">
        <f t="shared" si="8"/>
        <v>0</v>
      </c>
      <c r="I89" s="83">
        <f t="shared" si="9"/>
        <v>0</v>
      </c>
      <c r="J89" s="84">
        <f t="shared" si="10"/>
        <v>0</v>
      </c>
    </row>
    <row r="90" spans="4:10" ht="15.75" x14ac:dyDescent="0.25">
      <c r="D90" s="69">
        <f t="shared" si="11"/>
        <v>79</v>
      </c>
      <c r="E90" s="72">
        <f t="shared" si="12"/>
        <v>46935</v>
      </c>
      <c r="F90" s="70">
        <f t="shared" si="13"/>
        <v>0</v>
      </c>
      <c r="G90" s="83">
        <f t="shared" si="7"/>
        <v>0</v>
      </c>
      <c r="H90" s="83">
        <f t="shared" si="8"/>
        <v>0</v>
      </c>
      <c r="I90" s="83">
        <f t="shared" si="9"/>
        <v>0</v>
      </c>
      <c r="J90" s="84">
        <f t="shared" si="10"/>
        <v>0</v>
      </c>
    </row>
    <row r="91" spans="4:10" ht="15.75" x14ac:dyDescent="0.25">
      <c r="D91" s="69">
        <f t="shared" si="11"/>
        <v>80</v>
      </c>
      <c r="E91" s="72">
        <f t="shared" si="12"/>
        <v>46966</v>
      </c>
      <c r="F91" s="70">
        <f t="shared" si="13"/>
        <v>0</v>
      </c>
      <c r="G91" s="83">
        <f t="shared" si="7"/>
        <v>0</v>
      </c>
      <c r="H91" s="83">
        <f t="shared" si="8"/>
        <v>0</v>
      </c>
      <c r="I91" s="83">
        <f t="shared" si="9"/>
        <v>0</v>
      </c>
      <c r="J91" s="84">
        <f t="shared" si="10"/>
        <v>0</v>
      </c>
    </row>
    <row r="92" spans="4:10" ht="15.75" x14ac:dyDescent="0.25">
      <c r="D92" s="69">
        <f t="shared" si="11"/>
        <v>81</v>
      </c>
      <c r="E92" s="72">
        <f t="shared" si="12"/>
        <v>46997</v>
      </c>
      <c r="F92" s="70">
        <f t="shared" si="13"/>
        <v>0</v>
      </c>
      <c r="G92" s="83">
        <f t="shared" si="7"/>
        <v>0</v>
      </c>
      <c r="H92" s="83">
        <f t="shared" si="8"/>
        <v>0</v>
      </c>
      <c r="I92" s="83">
        <f t="shared" si="9"/>
        <v>0</v>
      </c>
      <c r="J92" s="84">
        <f t="shared" si="10"/>
        <v>0</v>
      </c>
    </row>
    <row r="93" spans="4:10" ht="15.75" x14ac:dyDescent="0.25">
      <c r="D93" s="69">
        <f t="shared" si="11"/>
        <v>82</v>
      </c>
      <c r="E93" s="72">
        <f t="shared" si="12"/>
        <v>47027</v>
      </c>
      <c r="F93" s="70">
        <f t="shared" si="13"/>
        <v>0</v>
      </c>
      <c r="G93" s="83">
        <f t="shared" si="7"/>
        <v>0</v>
      </c>
      <c r="H93" s="83">
        <f t="shared" si="8"/>
        <v>0</v>
      </c>
      <c r="I93" s="83">
        <f t="shared" si="9"/>
        <v>0</v>
      </c>
      <c r="J93" s="84">
        <f t="shared" si="10"/>
        <v>0</v>
      </c>
    </row>
    <row r="94" spans="4:10" ht="15.75" x14ac:dyDescent="0.25">
      <c r="D94" s="69">
        <f t="shared" si="11"/>
        <v>83</v>
      </c>
      <c r="E94" s="72">
        <f t="shared" si="12"/>
        <v>47058</v>
      </c>
      <c r="F94" s="70">
        <f t="shared" si="13"/>
        <v>0</v>
      </c>
      <c r="G94" s="83">
        <f t="shared" si="7"/>
        <v>0</v>
      </c>
      <c r="H94" s="83">
        <f t="shared" si="8"/>
        <v>0</v>
      </c>
      <c r="I94" s="83">
        <f t="shared" si="9"/>
        <v>0</v>
      </c>
      <c r="J94" s="84">
        <f t="shared" si="10"/>
        <v>0</v>
      </c>
    </row>
    <row r="95" spans="4:10" ht="15.75" x14ac:dyDescent="0.25">
      <c r="D95" s="69">
        <f t="shared" si="11"/>
        <v>84</v>
      </c>
      <c r="E95" s="72">
        <f t="shared" si="12"/>
        <v>47088</v>
      </c>
      <c r="F95" s="70">
        <f t="shared" si="13"/>
        <v>0</v>
      </c>
      <c r="G95" s="83">
        <f t="shared" si="7"/>
        <v>0</v>
      </c>
      <c r="H95" s="83">
        <f t="shared" si="8"/>
        <v>0</v>
      </c>
      <c r="I95" s="83">
        <f t="shared" si="9"/>
        <v>0</v>
      </c>
      <c r="J95" s="84">
        <f t="shared" si="10"/>
        <v>0</v>
      </c>
    </row>
    <row r="96" spans="4:10" ht="15.75" x14ac:dyDescent="0.25">
      <c r="D96" s="69">
        <f t="shared" si="11"/>
        <v>85</v>
      </c>
      <c r="E96" s="72">
        <f t="shared" si="12"/>
        <v>47119</v>
      </c>
      <c r="F96" s="70">
        <f t="shared" si="13"/>
        <v>0</v>
      </c>
      <c r="G96" s="83">
        <f t="shared" si="7"/>
        <v>0</v>
      </c>
      <c r="H96" s="83">
        <f t="shared" si="8"/>
        <v>0</v>
      </c>
      <c r="I96" s="83">
        <f t="shared" si="9"/>
        <v>0</v>
      </c>
      <c r="J96" s="84">
        <f t="shared" si="10"/>
        <v>0</v>
      </c>
    </row>
    <row r="97" spans="4:10" ht="15.75" x14ac:dyDescent="0.25">
      <c r="D97" s="69">
        <f t="shared" si="11"/>
        <v>86</v>
      </c>
      <c r="E97" s="72">
        <f t="shared" si="12"/>
        <v>47150</v>
      </c>
      <c r="F97" s="70">
        <f t="shared" si="13"/>
        <v>0</v>
      </c>
      <c r="G97" s="83">
        <f t="shared" si="7"/>
        <v>0</v>
      </c>
      <c r="H97" s="83">
        <f t="shared" si="8"/>
        <v>0</v>
      </c>
      <c r="I97" s="83">
        <f t="shared" si="9"/>
        <v>0</v>
      </c>
      <c r="J97" s="84">
        <f t="shared" si="10"/>
        <v>0</v>
      </c>
    </row>
    <row r="98" spans="4:10" ht="15.75" x14ac:dyDescent="0.25">
      <c r="D98" s="69">
        <f t="shared" si="11"/>
        <v>87</v>
      </c>
      <c r="E98" s="72">
        <f t="shared" si="12"/>
        <v>47178</v>
      </c>
      <c r="F98" s="70">
        <f t="shared" si="13"/>
        <v>0</v>
      </c>
      <c r="G98" s="83">
        <f t="shared" si="7"/>
        <v>0</v>
      </c>
      <c r="H98" s="83">
        <f t="shared" si="8"/>
        <v>0</v>
      </c>
      <c r="I98" s="83">
        <f t="shared" si="9"/>
        <v>0</v>
      </c>
      <c r="J98" s="84">
        <f t="shared" si="10"/>
        <v>0</v>
      </c>
    </row>
    <row r="99" spans="4:10" ht="15.75" x14ac:dyDescent="0.25">
      <c r="D99" s="69">
        <f t="shared" si="11"/>
        <v>88</v>
      </c>
      <c r="E99" s="72">
        <f t="shared" si="12"/>
        <v>47209</v>
      </c>
      <c r="F99" s="70">
        <f t="shared" si="13"/>
        <v>0</v>
      </c>
      <c r="G99" s="83">
        <f t="shared" si="7"/>
        <v>0</v>
      </c>
      <c r="H99" s="83">
        <f t="shared" si="8"/>
        <v>0</v>
      </c>
      <c r="I99" s="83">
        <f t="shared" si="9"/>
        <v>0</v>
      </c>
      <c r="J99" s="84">
        <f t="shared" si="10"/>
        <v>0</v>
      </c>
    </row>
    <row r="100" spans="4:10" ht="15.75" x14ac:dyDescent="0.25">
      <c r="D100" s="69">
        <f t="shared" si="11"/>
        <v>89</v>
      </c>
      <c r="E100" s="72">
        <f t="shared" si="12"/>
        <v>47239</v>
      </c>
      <c r="F100" s="70">
        <f t="shared" si="13"/>
        <v>0</v>
      </c>
      <c r="G100" s="83">
        <f t="shared" si="7"/>
        <v>0</v>
      </c>
      <c r="H100" s="83">
        <f t="shared" si="8"/>
        <v>0</v>
      </c>
      <c r="I100" s="83">
        <f t="shared" si="9"/>
        <v>0</v>
      </c>
      <c r="J100" s="84">
        <f t="shared" si="10"/>
        <v>0</v>
      </c>
    </row>
    <row r="101" spans="4:10" ht="15.75" x14ac:dyDescent="0.25">
      <c r="D101" s="69">
        <f t="shared" si="11"/>
        <v>90</v>
      </c>
      <c r="E101" s="72">
        <f t="shared" si="12"/>
        <v>47270</v>
      </c>
      <c r="F101" s="70">
        <f t="shared" si="13"/>
        <v>0</v>
      </c>
      <c r="G101" s="83">
        <f t="shared" si="7"/>
        <v>0</v>
      </c>
      <c r="H101" s="83">
        <f t="shared" si="8"/>
        <v>0</v>
      </c>
      <c r="I101" s="83">
        <f t="shared" si="9"/>
        <v>0</v>
      </c>
      <c r="J101" s="84">
        <f t="shared" si="10"/>
        <v>0</v>
      </c>
    </row>
    <row r="102" spans="4:10" ht="15.75" x14ac:dyDescent="0.25">
      <c r="D102" s="69">
        <f t="shared" si="11"/>
        <v>91</v>
      </c>
      <c r="E102" s="72">
        <f t="shared" si="12"/>
        <v>47300</v>
      </c>
      <c r="F102" s="70">
        <f t="shared" si="13"/>
        <v>0</v>
      </c>
      <c r="G102" s="83">
        <f t="shared" si="7"/>
        <v>0</v>
      </c>
      <c r="H102" s="83">
        <f t="shared" si="8"/>
        <v>0</v>
      </c>
      <c r="I102" s="83">
        <f t="shared" si="9"/>
        <v>0</v>
      </c>
      <c r="J102" s="84">
        <f t="shared" si="10"/>
        <v>0</v>
      </c>
    </row>
    <row r="103" spans="4:10" ht="15.75" x14ac:dyDescent="0.25">
      <c r="D103" s="69">
        <f t="shared" si="11"/>
        <v>92</v>
      </c>
      <c r="E103" s="72">
        <f t="shared" si="12"/>
        <v>47331</v>
      </c>
      <c r="F103" s="70">
        <f t="shared" si="13"/>
        <v>0</v>
      </c>
      <c r="G103" s="83">
        <f t="shared" si="7"/>
        <v>0</v>
      </c>
      <c r="H103" s="83">
        <f t="shared" si="8"/>
        <v>0</v>
      </c>
      <c r="I103" s="83">
        <f t="shared" si="9"/>
        <v>0</v>
      </c>
      <c r="J103" s="84">
        <f t="shared" si="10"/>
        <v>0</v>
      </c>
    </row>
    <row r="104" spans="4:10" ht="15.75" x14ac:dyDescent="0.25">
      <c r="D104" s="69">
        <f t="shared" si="11"/>
        <v>93</v>
      </c>
      <c r="E104" s="72">
        <f t="shared" si="12"/>
        <v>47362</v>
      </c>
      <c r="F104" s="70">
        <f t="shared" si="13"/>
        <v>0</v>
      </c>
      <c r="G104" s="83">
        <f t="shared" si="7"/>
        <v>0</v>
      </c>
      <c r="H104" s="83">
        <f t="shared" si="8"/>
        <v>0</v>
      </c>
      <c r="I104" s="83">
        <f t="shared" si="9"/>
        <v>0</v>
      </c>
      <c r="J104" s="84">
        <f t="shared" si="10"/>
        <v>0</v>
      </c>
    </row>
    <row r="105" spans="4:10" ht="15.75" x14ac:dyDescent="0.25">
      <c r="D105" s="69">
        <f t="shared" si="11"/>
        <v>94</v>
      </c>
      <c r="E105" s="72">
        <f t="shared" si="12"/>
        <v>47392</v>
      </c>
      <c r="F105" s="70">
        <f t="shared" si="13"/>
        <v>0</v>
      </c>
      <c r="G105" s="83">
        <f t="shared" si="7"/>
        <v>0</v>
      </c>
      <c r="H105" s="83">
        <f t="shared" si="8"/>
        <v>0</v>
      </c>
      <c r="I105" s="83">
        <f t="shared" si="9"/>
        <v>0</v>
      </c>
      <c r="J105" s="84">
        <f t="shared" si="10"/>
        <v>0</v>
      </c>
    </row>
    <row r="106" spans="4:10" ht="15.75" x14ac:dyDescent="0.25">
      <c r="D106" s="69">
        <f t="shared" si="11"/>
        <v>95</v>
      </c>
      <c r="E106" s="72">
        <f t="shared" si="12"/>
        <v>47423</v>
      </c>
      <c r="F106" s="70">
        <f t="shared" si="13"/>
        <v>0</v>
      </c>
      <c r="G106" s="83">
        <f t="shared" si="7"/>
        <v>0</v>
      </c>
      <c r="H106" s="83">
        <f t="shared" si="8"/>
        <v>0</v>
      </c>
      <c r="I106" s="83">
        <f t="shared" si="9"/>
        <v>0</v>
      </c>
      <c r="J106" s="84">
        <f t="shared" si="10"/>
        <v>0</v>
      </c>
    </row>
    <row r="107" spans="4:10" ht="15.75" x14ac:dyDescent="0.25">
      <c r="D107" s="69">
        <f t="shared" si="11"/>
        <v>96</v>
      </c>
      <c r="E107" s="72">
        <f t="shared" si="12"/>
        <v>47453</v>
      </c>
      <c r="F107" s="70">
        <f t="shared" si="13"/>
        <v>0</v>
      </c>
      <c r="G107" s="83">
        <f t="shared" si="7"/>
        <v>0</v>
      </c>
      <c r="H107" s="83">
        <f t="shared" si="8"/>
        <v>0</v>
      </c>
      <c r="I107" s="83">
        <f t="shared" si="9"/>
        <v>0</v>
      </c>
      <c r="J107" s="84">
        <f t="shared" si="10"/>
        <v>0</v>
      </c>
    </row>
    <row r="108" spans="4:10" ht="15.75" x14ac:dyDescent="0.25">
      <c r="D108" s="69">
        <f t="shared" si="11"/>
        <v>97</v>
      </c>
      <c r="E108" s="72">
        <f t="shared" si="12"/>
        <v>47484</v>
      </c>
      <c r="F108" s="70">
        <f t="shared" si="13"/>
        <v>0</v>
      </c>
      <c r="G108" s="83">
        <f t="shared" si="7"/>
        <v>0</v>
      </c>
      <c r="H108" s="83">
        <f t="shared" si="8"/>
        <v>0</v>
      </c>
      <c r="I108" s="83">
        <f t="shared" si="9"/>
        <v>0</v>
      </c>
      <c r="J108" s="84">
        <f t="shared" si="10"/>
        <v>0</v>
      </c>
    </row>
    <row r="109" spans="4:10" ht="15.75" x14ac:dyDescent="0.25">
      <c r="D109" s="69">
        <f t="shared" si="11"/>
        <v>98</v>
      </c>
      <c r="E109" s="72">
        <f t="shared" si="12"/>
        <v>47515</v>
      </c>
      <c r="F109" s="70">
        <f t="shared" si="13"/>
        <v>0</v>
      </c>
      <c r="G109" s="83">
        <f t="shared" si="7"/>
        <v>0</v>
      </c>
      <c r="H109" s="83">
        <f t="shared" si="8"/>
        <v>0</v>
      </c>
      <c r="I109" s="83">
        <f t="shared" si="9"/>
        <v>0</v>
      </c>
      <c r="J109" s="84">
        <f t="shared" si="10"/>
        <v>0</v>
      </c>
    </row>
    <row r="110" spans="4:10" ht="15.75" x14ac:dyDescent="0.25">
      <c r="D110" s="69">
        <f t="shared" si="11"/>
        <v>99</v>
      </c>
      <c r="E110" s="72">
        <f t="shared" si="12"/>
        <v>47543</v>
      </c>
      <c r="F110" s="70">
        <f t="shared" si="13"/>
        <v>0</v>
      </c>
      <c r="G110" s="83">
        <f t="shared" si="7"/>
        <v>0</v>
      </c>
      <c r="H110" s="83">
        <f t="shared" si="8"/>
        <v>0</v>
      </c>
      <c r="I110" s="83">
        <f t="shared" si="9"/>
        <v>0</v>
      </c>
      <c r="J110" s="84">
        <f t="shared" si="10"/>
        <v>0</v>
      </c>
    </row>
    <row r="111" spans="4:10" ht="15.75" x14ac:dyDescent="0.25">
      <c r="D111" s="69">
        <f t="shared" si="11"/>
        <v>100</v>
      </c>
      <c r="E111" s="72">
        <f t="shared" si="12"/>
        <v>47574</v>
      </c>
      <c r="F111" s="70">
        <f t="shared" si="13"/>
        <v>0</v>
      </c>
      <c r="G111" s="83">
        <f t="shared" si="7"/>
        <v>0</v>
      </c>
      <c r="H111" s="83">
        <f t="shared" si="8"/>
        <v>0</v>
      </c>
      <c r="I111" s="83">
        <f t="shared" si="9"/>
        <v>0</v>
      </c>
      <c r="J111" s="84">
        <f t="shared" si="10"/>
        <v>0</v>
      </c>
    </row>
    <row r="112" spans="4:10" ht="15.75" x14ac:dyDescent="0.25">
      <c r="D112" s="69">
        <f t="shared" si="11"/>
        <v>101</v>
      </c>
      <c r="E112" s="72">
        <f t="shared" si="12"/>
        <v>47604</v>
      </c>
      <c r="F112" s="70">
        <f t="shared" si="13"/>
        <v>0</v>
      </c>
      <c r="G112" s="83">
        <f t="shared" si="7"/>
        <v>0</v>
      </c>
      <c r="H112" s="83">
        <f t="shared" si="8"/>
        <v>0</v>
      </c>
      <c r="I112" s="83">
        <f t="shared" si="9"/>
        <v>0</v>
      </c>
      <c r="J112" s="84">
        <f t="shared" si="10"/>
        <v>0</v>
      </c>
    </row>
    <row r="113" spans="4:10" ht="15.75" x14ac:dyDescent="0.25">
      <c r="D113" s="69">
        <f t="shared" si="11"/>
        <v>102</v>
      </c>
      <c r="E113" s="72">
        <f t="shared" si="12"/>
        <v>47635</v>
      </c>
      <c r="F113" s="70">
        <f t="shared" si="13"/>
        <v>0</v>
      </c>
      <c r="G113" s="83">
        <f t="shared" si="7"/>
        <v>0</v>
      </c>
      <c r="H113" s="83">
        <f t="shared" si="8"/>
        <v>0</v>
      </c>
      <c r="I113" s="83">
        <f t="shared" si="9"/>
        <v>0</v>
      </c>
      <c r="J113" s="84">
        <f t="shared" si="10"/>
        <v>0</v>
      </c>
    </row>
    <row r="114" spans="4:10" ht="15.75" x14ac:dyDescent="0.25">
      <c r="D114" s="69">
        <f t="shared" si="11"/>
        <v>103</v>
      </c>
      <c r="E114" s="72">
        <f t="shared" si="12"/>
        <v>47665</v>
      </c>
      <c r="F114" s="70">
        <f t="shared" si="13"/>
        <v>0</v>
      </c>
      <c r="G114" s="83">
        <f t="shared" si="7"/>
        <v>0</v>
      </c>
      <c r="H114" s="83">
        <f t="shared" si="8"/>
        <v>0</v>
      </c>
      <c r="I114" s="83">
        <f t="shared" si="9"/>
        <v>0</v>
      </c>
      <c r="J114" s="84">
        <f t="shared" si="10"/>
        <v>0</v>
      </c>
    </row>
    <row r="115" spans="4:10" ht="15.75" x14ac:dyDescent="0.25">
      <c r="D115" s="69">
        <f t="shared" si="11"/>
        <v>104</v>
      </c>
      <c r="E115" s="72">
        <f t="shared" si="12"/>
        <v>47696</v>
      </c>
      <c r="F115" s="70">
        <f t="shared" si="13"/>
        <v>0</v>
      </c>
      <c r="G115" s="83">
        <f t="shared" si="7"/>
        <v>0</v>
      </c>
      <c r="H115" s="83">
        <f t="shared" si="8"/>
        <v>0</v>
      </c>
      <c r="I115" s="83">
        <f t="shared" si="9"/>
        <v>0</v>
      </c>
      <c r="J115" s="84">
        <f t="shared" si="10"/>
        <v>0</v>
      </c>
    </row>
    <row r="116" spans="4:10" ht="15.75" x14ac:dyDescent="0.25">
      <c r="D116" s="69">
        <f t="shared" si="11"/>
        <v>105</v>
      </c>
      <c r="E116" s="72">
        <f t="shared" si="12"/>
        <v>47727</v>
      </c>
      <c r="F116" s="70">
        <f t="shared" si="13"/>
        <v>0</v>
      </c>
      <c r="G116" s="83">
        <f t="shared" si="7"/>
        <v>0</v>
      </c>
      <c r="H116" s="83">
        <f t="shared" si="8"/>
        <v>0</v>
      </c>
      <c r="I116" s="83">
        <f t="shared" si="9"/>
        <v>0</v>
      </c>
      <c r="J116" s="84">
        <f t="shared" si="10"/>
        <v>0</v>
      </c>
    </row>
    <row r="117" spans="4:10" ht="15.75" x14ac:dyDescent="0.25">
      <c r="D117" s="69">
        <f t="shared" si="11"/>
        <v>106</v>
      </c>
      <c r="E117" s="72">
        <f t="shared" si="12"/>
        <v>47757</v>
      </c>
      <c r="F117" s="70">
        <f t="shared" si="13"/>
        <v>0</v>
      </c>
      <c r="G117" s="83">
        <f t="shared" si="7"/>
        <v>0</v>
      </c>
      <c r="H117" s="83">
        <f t="shared" si="8"/>
        <v>0</v>
      </c>
      <c r="I117" s="83">
        <f t="shared" si="9"/>
        <v>0</v>
      </c>
      <c r="J117" s="84">
        <f t="shared" si="10"/>
        <v>0</v>
      </c>
    </row>
    <row r="118" spans="4:10" ht="15.75" x14ac:dyDescent="0.25">
      <c r="D118" s="69">
        <f t="shared" si="11"/>
        <v>107</v>
      </c>
      <c r="E118" s="72">
        <f t="shared" si="12"/>
        <v>47788</v>
      </c>
      <c r="F118" s="70">
        <f t="shared" si="13"/>
        <v>0</v>
      </c>
      <c r="G118" s="83">
        <f t="shared" si="7"/>
        <v>0</v>
      </c>
      <c r="H118" s="83">
        <f t="shared" si="8"/>
        <v>0</v>
      </c>
      <c r="I118" s="83">
        <f t="shared" si="9"/>
        <v>0</v>
      </c>
      <c r="J118" s="84">
        <f t="shared" si="10"/>
        <v>0</v>
      </c>
    </row>
    <row r="119" spans="4:10" ht="15.75" x14ac:dyDescent="0.25">
      <c r="D119" s="69">
        <f t="shared" si="11"/>
        <v>108</v>
      </c>
      <c r="E119" s="72">
        <f t="shared" si="12"/>
        <v>47818</v>
      </c>
      <c r="F119" s="70">
        <f t="shared" si="13"/>
        <v>0</v>
      </c>
      <c r="G119" s="83">
        <f t="shared" si="7"/>
        <v>0</v>
      </c>
      <c r="H119" s="83">
        <f t="shared" si="8"/>
        <v>0</v>
      </c>
      <c r="I119" s="83">
        <f t="shared" si="9"/>
        <v>0</v>
      </c>
      <c r="J119" s="84">
        <f t="shared" si="10"/>
        <v>0</v>
      </c>
    </row>
    <row r="120" spans="4:10" ht="15.75" x14ac:dyDescent="0.25">
      <c r="D120" s="69">
        <f t="shared" si="11"/>
        <v>109</v>
      </c>
      <c r="E120" s="72">
        <f t="shared" si="12"/>
        <v>47849</v>
      </c>
      <c r="F120" s="70">
        <f t="shared" si="13"/>
        <v>0</v>
      </c>
      <c r="G120" s="83">
        <f t="shared" si="7"/>
        <v>0</v>
      </c>
      <c r="H120" s="83">
        <f t="shared" si="8"/>
        <v>0</v>
      </c>
      <c r="I120" s="83">
        <f t="shared" si="9"/>
        <v>0</v>
      </c>
      <c r="J120" s="84">
        <f t="shared" si="10"/>
        <v>0</v>
      </c>
    </row>
    <row r="121" spans="4:10" ht="15.75" x14ac:dyDescent="0.25">
      <c r="D121" s="69">
        <f t="shared" si="11"/>
        <v>110</v>
      </c>
      <c r="E121" s="72">
        <f t="shared" si="12"/>
        <v>47880</v>
      </c>
      <c r="F121" s="70">
        <f t="shared" si="13"/>
        <v>0</v>
      </c>
      <c r="G121" s="83">
        <f t="shared" si="7"/>
        <v>0</v>
      </c>
      <c r="H121" s="83">
        <f t="shared" si="8"/>
        <v>0</v>
      </c>
      <c r="I121" s="83">
        <f t="shared" si="9"/>
        <v>0</v>
      </c>
      <c r="J121" s="84">
        <f t="shared" si="10"/>
        <v>0</v>
      </c>
    </row>
    <row r="122" spans="4:10" ht="15.75" x14ac:dyDescent="0.25">
      <c r="D122" s="69">
        <f t="shared" si="11"/>
        <v>111</v>
      </c>
      <c r="E122" s="72">
        <f t="shared" si="12"/>
        <v>47908</v>
      </c>
      <c r="F122" s="70">
        <f t="shared" si="13"/>
        <v>0</v>
      </c>
      <c r="G122" s="83">
        <f t="shared" si="7"/>
        <v>0</v>
      </c>
      <c r="H122" s="83">
        <f t="shared" si="8"/>
        <v>0</v>
      </c>
      <c r="I122" s="83">
        <f t="shared" si="9"/>
        <v>0</v>
      </c>
      <c r="J122" s="84">
        <f t="shared" si="10"/>
        <v>0</v>
      </c>
    </row>
    <row r="123" spans="4:10" ht="15.75" x14ac:dyDescent="0.25">
      <c r="D123" s="69">
        <f t="shared" si="11"/>
        <v>112</v>
      </c>
      <c r="E123" s="72">
        <f t="shared" si="12"/>
        <v>47939</v>
      </c>
      <c r="F123" s="70">
        <f t="shared" si="13"/>
        <v>0</v>
      </c>
      <c r="G123" s="83">
        <f t="shared" si="7"/>
        <v>0</v>
      </c>
      <c r="H123" s="83">
        <f t="shared" si="8"/>
        <v>0</v>
      </c>
      <c r="I123" s="83">
        <f t="shared" si="9"/>
        <v>0</v>
      </c>
      <c r="J123" s="84">
        <f t="shared" si="10"/>
        <v>0</v>
      </c>
    </row>
    <row r="124" spans="4:10" ht="15.75" x14ac:dyDescent="0.25">
      <c r="D124" s="69">
        <f t="shared" si="11"/>
        <v>113</v>
      </c>
      <c r="E124" s="72">
        <f t="shared" si="12"/>
        <v>47969</v>
      </c>
      <c r="F124" s="70">
        <f t="shared" si="13"/>
        <v>0</v>
      </c>
      <c r="G124" s="83">
        <f t="shared" si="7"/>
        <v>0</v>
      </c>
      <c r="H124" s="83">
        <f t="shared" si="8"/>
        <v>0</v>
      </c>
      <c r="I124" s="83">
        <f t="shared" si="9"/>
        <v>0</v>
      </c>
      <c r="J124" s="84">
        <f t="shared" si="10"/>
        <v>0</v>
      </c>
    </row>
    <row r="125" spans="4:10" ht="15.75" x14ac:dyDescent="0.25">
      <c r="D125" s="69">
        <f t="shared" si="11"/>
        <v>114</v>
      </c>
      <c r="E125" s="72">
        <f t="shared" si="12"/>
        <v>48000</v>
      </c>
      <c r="F125" s="70">
        <f t="shared" si="13"/>
        <v>0</v>
      </c>
      <c r="G125" s="83">
        <f t="shared" si="7"/>
        <v>0</v>
      </c>
      <c r="H125" s="83">
        <f t="shared" si="8"/>
        <v>0</v>
      </c>
      <c r="I125" s="83">
        <f t="shared" si="9"/>
        <v>0</v>
      </c>
      <c r="J125" s="84">
        <f t="shared" si="10"/>
        <v>0</v>
      </c>
    </row>
    <row r="126" spans="4:10" ht="15.75" x14ac:dyDescent="0.25">
      <c r="D126" s="69">
        <f t="shared" si="11"/>
        <v>115</v>
      </c>
      <c r="E126" s="72">
        <f t="shared" si="12"/>
        <v>48030</v>
      </c>
      <c r="F126" s="70">
        <f t="shared" si="13"/>
        <v>0</v>
      </c>
      <c r="G126" s="83">
        <f t="shared" si="7"/>
        <v>0</v>
      </c>
      <c r="H126" s="83">
        <f t="shared" si="8"/>
        <v>0</v>
      </c>
      <c r="I126" s="83">
        <f t="shared" si="9"/>
        <v>0</v>
      </c>
      <c r="J126" s="84">
        <f t="shared" si="10"/>
        <v>0</v>
      </c>
    </row>
    <row r="127" spans="4:10" ht="15.75" x14ac:dyDescent="0.25">
      <c r="D127" s="69">
        <f t="shared" si="11"/>
        <v>116</v>
      </c>
      <c r="E127" s="72">
        <f t="shared" si="12"/>
        <v>48061</v>
      </c>
      <c r="F127" s="70">
        <f t="shared" si="13"/>
        <v>0</v>
      </c>
      <c r="G127" s="83">
        <f t="shared" si="7"/>
        <v>0</v>
      </c>
      <c r="H127" s="83">
        <f t="shared" si="8"/>
        <v>0</v>
      </c>
      <c r="I127" s="83">
        <f t="shared" si="9"/>
        <v>0</v>
      </c>
      <c r="J127" s="84">
        <f t="shared" si="10"/>
        <v>0</v>
      </c>
    </row>
    <row r="128" spans="4:10" ht="15.75" x14ac:dyDescent="0.25">
      <c r="D128" s="69">
        <f t="shared" si="11"/>
        <v>117</v>
      </c>
      <c r="E128" s="72">
        <f t="shared" si="12"/>
        <v>48092</v>
      </c>
      <c r="F128" s="70">
        <f t="shared" si="13"/>
        <v>0</v>
      </c>
      <c r="G128" s="83">
        <f t="shared" si="7"/>
        <v>0</v>
      </c>
      <c r="H128" s="83">
        <f t="shared" si="8"/>
        <v>0</v>
      </c>
      <c r="I128" s="83">
        <f t="shared" si="9"/>
        <v>0</v>
      </c>
      <c r="J128" s="84">
        <f t="shared" si="10"/>
        <v>0</v>
      </c>
    </row>
    <row r="129" spans="4:10" ht="15.75" x14ac:dyDescent="0.25">
      <c r="D129" s="69">
        <f t="shared" si="11"/>
        <v>118</v>
      </c>
      <c r="E129" s="72">
        <f t="shared" si="12"/>
        <v>48122</v>
      </c>
      <c r="F129" s="70">
        <f t="shared" si="13"/>
        <v>0</v>
      </c>
      <c r="G129" s="83">
        <f t="shared" si="7"/>
        <v>0</v>
      </c>
      <c r="H129" s="83">
        <f t="shared" si="8"/>
        <v>0</v>
      </c>
      <c r="I129" s="83">
        <f t="shared" si="9"/>
        <v>0</v>
      </c>
      <c r="J129" s="84">
        <f t="shared" si="10"/>
        <v>0</v>
      </c>
    </row>
    <row r="130" spans="4:10" ht="15.75" x14ac:dyDescent="0.25">
      <c r="D130" s="69">
        <f t="shared" si="11"/>
        <v>119</v>
      </c>
      <c r="E130" s="72">
        <f t="shared" si="12"/>
        <v>48153</v>
      </c>
      <c r="F130" s="70">
        <f t="shared" si="13"/>
        <v>0</v>
      </c>
      <c r="G130" s="83">
        <f t="shared" si="7"/>
        <v>0</v>
      </c>
      <c r="H130" s="83">
        <f t="shared" si="8"/>
        <v>0</v>
      </c>
      <c r="I130" s="83">
        <f t="shared" si="9"/>
        <v>0</v>
      </c>
      <c r="J130" s="84">
        <f t="shared" si="10"/>
        <v>0</v>
      </c>
    </row>
    <row r="131" spans="4:10" ht="15.75" x14ac:dyDescent="0.25">
      <c r="D131" s="69">
        <f t="shared" si="11"/>
        <v>120</v>
      </c>
      <c r="E131" s="72">
        <f t="shared" si="12"/>
        <v>48183</v>
      </c>
      <c r="F131" s="70">
        <f t="shared" si="13"/>
        <v>0</v>
      </c>
      <c r="G131" s="83">
        <f t="shared" si="7"/>
        <v>0</v>
      </c>
      <c r="H131" s="83">
        <f t="shared" si="8"/>
        <v>0</v>
      </c>
      <c r="I131" s="83">
        <f t="shared" si="9"/>
        <v>0</v>
      </c>
      <c r="J131" s="84">
        <f t="shared" si="10"/>
        <v>0</v>
      </c>
    </row>
    <row r="132" spans="4:10" ht="15.75" x14ac:dyDescent="0.25">
      <c r="D132" s="69">
        <f t="shared" si="11"/>
        <v>121</v>
      </c>
      <c r="E132" s="72">
        <f t="shared" si="12"/>
        <v>48214</v>
      </c>
      <c r="F132" s="70">
        <f t="shared" si="13"/>
        <v>0</v>
      </c>
      <c r="G132" s="83">
        <f t="shared" si="7"/>
        <v>0</v>
      </c>
      <c r="H132" s="83">
        <f t="shared" si="8"/>
        <v>0</v>
      </c>
      <c r="I132" s="83">
        <f t="shared" si="9"/>
        <v>0</v>
      </c>
      <c r="J132" s="84">
        <f t="shared" si="10"/>
        <v>0</v>
      </c>
    </row>
    <row r="133" spans="4:10" ht="15.75" x14ac:dyDescent="0.25">
      <c r="D133" s="69">
        <f t="shared" si="11"/>
        <v>122</v>
      </c>
      <c r="E133" s="72">
        <f t="shared" si="12"/>
        <v>48245</v>
      </c>
      <c r="F133" s="70">
        <f t="shared" si="13"/>
        <v>0</v>
      </c>
      <c r="G133" s="83">
        <f t="shared" si="7"/>
        <v>0</v>
      </c>
      <c r="H133" s="83">
        <f t="shared" si="8"/>
        <v>0</v>
      </c>
      <c r="I133" s="83">
        <f t="shared" si="9"/>
        <v>0</v>
      </c>
      <c r="J133" s="84">
        <f t="shared" si="10"/>
        <v>0</v>
      </c>
    </row>
    <row r="134" spans="4:10" ht="15.75" x14ac:dyDescent="0.25">
      <c r="D134" s="69">
        <f t="shared" si="11"/>
        <v>123</v>
      </c>
      <c r="E134" s="72">
        <f t="shared" si="12"/>
        <v>48274</v>
      </c>
      <c r="F134" s="70">
        <f t="shared" si="13"/>
        <v>0</v>
      </c>
      <c r="G134" s="83">
        <f t="shared" si="7"/>
        <v>0</v>
      </c>
      <c r="H134" s="83">
        <f t="shared" si="8"/>
        <v>0</v>
      </c>
      <c r="I134" s="83">
        <f t="shared" si="9"/>
        <v>0</v>
      </c>
      <c r="J134" s="84">
        <f t="shared" si="10"/>
        <v>0</v>
      </c>
    </row>
    <row r="135" spans="4:10" ht="15.75" x14ac:dyDescent="0.25">
      <c r="D135" s="69">
        <f t="shared" si="11"/>
        <v>124</v>
      </c>
      <c r="E135" s="72">
        <f t="shared" si="12"/>
        <v>48305</v>
      </c>
      <c r="F135" s="70">
        <f t="shared" si="13"/>
        <v>0</v>
      </c>
      <c r="G135" s="83">
        <f t="shared" si="7"/>
        <v>0</v>
      </c>
      <c r="H135" s="83">
        <f t="shared" si="8"/>
        <v>0</v>
      </c>
      <c r="I135" s="83">
        <f t="shared" si="9"/>
        <v>0</v>
      </c>
      <c r="J135" s="84">
        <f t="shared" si="10"/>
        <v>0</v>
      </c>
    </row>
    <row r="136" spans="4:10" ht="15.75" x14ac:dyDescent="0.25">
      <c r="D136" s="69">
        <f t="shared" si="11"/>
        <v>125</v>
      </c>
      <c r="E136" s="72">
        <f t="shared" si="12"/>
        <v>48335</v>
      </c>
      <c r="F136" s="70">
        <f t="shared" si="13"/>
        <v>0</v>
      </c>
      <c r="G136" s="83">
        <f t="shared" si="7"/>
        <v>0</v>
      </c>
      <c r="H136" s="83">
        <f t="shared" si="8"/>
        <v>0</v>
      </c>
      <c r="I136" s="83">
        <f t="shared" si="9"/>
        <v>0</v>
      </c>
      <c r="J136" s="84">
        <f t="shared" si="10"/>
        <v>0</v>
      </c>
    </row>
    <row r="137" spans="4:10" ht="15.75" x14ac:dyDescent="0.25">
      <c r="D137" s="69">
        <f t="shared" si="11"/>
        <v>126</v>
      </c>
      <c r="E137" s="72">
        <f t="shared" si="12"/>
        <v>48366</v>
      </c>
      <c r="F137" s="70">
        <f t="shared" si="13"/>
        <v>0</v>
      </c>
      <c r="G137" s="83">
        <f t="shared" si="7"/>
        <v>0</v>
      </c>
      <c r="H137" s="83">
        <f t="shared" si="8"/>
        <v>0</v>
      </c>
      <c r="I137" s="83">
        <f t="shared" si="9"/>
        <v>0</v>
      </c>
      <c r="J137" s="84">
        <f t="shared" si="10"/>
        <v>0</v>
      </c>
    </row>
    <row r="138" spans="4:10" ht="15.75" x14ac:dyDescent="0.25">
      <c r="D138" s="69">
        <f t="shared" si="11"/>
        <v>127</v>
      </c>
      <c r="E138" s="72">
        <f t="shared" si="12"/>
        <v>48396</v>
      </c>
      <c r="F138" s="70">
        <f t="shared" si="13"/>
        <v>0</v>
      </c>
      <c r="G138" s="83">
        <f t="shared" si="7"/>
        <v>0</v>
      </c>
      <c r="H138" s="83">
        <f t="shared" si="8"/>
        <v>0</v>
      </c>
      <c r="I138" s="83">
        <f t="shared" si="9"/>
        <v>0</v>
      </c>
      <c r="J138" s="84">
        <f t="shared" si="10"/>
        <v>0</v>
      </c>
    </row>
    <row r="139" spans="4:10" ht="15.75" x14ac:dyDescent="0.25">
      <c r="D139" s="69">
        <f t="shared" si="11"/>
        <v>128</v>
      </c>
      <c r="E139" s="72">
        <f t="shared" si="12"/>
        <v>48427</v>
      </c>
      <c r="F139" s="70">
        <f t="shared" si="13"/>
        <v>0</v>
      </c>
      <c r="G139" s="83">
        <f t="shared" si="7"/>
        <v>0</v>
      </c>
      <c r="H139" s="83">
        <f t="shared" si="8"/>
        <v>0</v>
      </c>
      <c r="I139" s="83">
        <f t="shared" si="9"/>
        <v>0</v>
      </c>
      <c r="J139" s="84">
        <f t="shared" si="10"/>
        <v>0</v>
      </c>
    </row>
    <row r="140" spans="4:10" ht="15.75" x14ac:dyDescent="0.25">
      <c r="D140" s="69">
        <f t="shared" si="11"/>
        <v>129</v>
      </c>
      <c r="E140" s="72">
        <f t="shared" si="12"/>
        <v>48458</v>
      </c>
      <c r="F140" s="70">
        <f t="shared" si="13"/>
        <v>0</v>
      </c>
      <c r="G140" s="83">
        <f t="shared" si="7"/>
        <v>0</v>
      </c>
      <c r="H140" s="83">
        <f t="shared" si="8"/>
        <v>0</v>
      </c>
      <c r="I140" s="83">
        <f t="shared" si="9"/>
        <v>0</v>
      </c>
      <c r="J140" s="84">
        <f t="shared" si="10"/>
        <v>0</v>
      </c>
    </row>
    <row r="141" spans="4:10" ht="15.75" x14ac:dyDescent="0.25">
      <c r="D141" s="69">
        <f t="shared" si="11"/>
        <v>130</v>
      </c>
      <c r="E141" s="72">
        <f t="shared" si="12"/>
        <v>48488</v>
      </c>
      <c r="F141" s="70">
        <f t="shared" si="13"/>
        <v>0</v>
      </c>
      <c r="G141" s="83">
        <f t="shared" ref="G141:G204" si="14">PMT(($B$11/12),$B$12,-$B$15,0,0)</f>
        <v>0</v>
      </c>
      <c r="H141" s="83">
        <f t="shared" ref="H141:H204" si="15">(F141*$B$11)/12</f>
        <v>0</v>
      </c>
      <c r="I141" s="83">
        <f t="shared" ref="I141:I204" si="16">G141-H141</f>
        <v>0</v>
      </c>
      <c r="J141" s="84">
        <f t="shared" ref="J141:J204" si="17">F141-I141</f>
        <v>0</v>
      </c>
    </row>
    <row r="142" spans="4:10" ht="15.75" x14ac:dyDescent="0.25">
      <c r="D142" s="69">
        <f t="shared" ref="D142:D205" si="18">D141+1</f>
        <v>131</v>
      </c>
      <c r="E142" s="72">
        <f t="shared" ref="E142:E205" si="19">EDATE(E141,1)</f>
        <v>48519</v>
      </c>
      <c r="F142" s="70">
        <f t="shared" ref="F142:F205" si="20">J141</f>
        <v>0</v>
      </c>
      <c r="G142" s="83">
        <f t="shared" si="14"/>
        <v>0</v>
      </c>
      <c r="H142" s="83">
        <f t="shared" si="15"/>
        <v>0</v>
      </c>
      <c r="I142" s="83">
        <f t="shared" si="16"/>
        <v>0</v>
      </c>
      <c r="J142" s="84">
        <f t="shared" si="17"/>
        <v>0</v>
      </c>
    </row>
    <row r="143" spans="4:10" ht="15.75" x14ac:dyDescent="0.25">
      <c r="D143" s="69">
        <f t="shared" si="18"/>
        <v>132</v>
      </c>
      <c r="E143" s="72">
        <f t="shared" si="19"/>
        <v>48549</v>
      </c>
      <c r="F143" s="70">
        <f t="shared" si="20"/>
        <v>0</v>
      </c>
      <c r="G143" s="83">
        <f t="shared" si="14"/>
        <v>0</v>
      </c>
      <c r="H143" s="83">
        <f t="shared" si="15"/>
        <v>0</v>
      </c>
      <c r="I143" s="83">
        <f t="shared" si="16"/>
        <v>0</v>
      </c>
      <c r="J143" s="84">
        <f t="shared" si="17"/>
        <v>0</v>
      </c>
    </row>
    <row r="144" spans="4:10" ht="15.75" x14ac:dyDescent="0.25">
      <c r="D144" s="69">
        <f t="shared" si="18"/>
        <v>133</v>
      </c>
      <c r="E144" s="72">
        <f t="shared" si="19"/>
        <v>48580</v>
      </c>
      <c r="F144" s="70">
        <f t="shared" si="20"/>
        <v>0</v>
      </c>
      <c r="G144" s="83">
        <f t="shared" si="14"/>
        <v>0</v>
      </c>
      <c r="H144" s="83">
        <f t="shared" si="15"/>
        <v>0</v>
      </c>
      <c r="I144" s="83">
        <f t="shared" si="16"/>
        <v>0</v>
      </c>
      <c r="J144" s="84">
        <f t="shared" si="17"/>
        <v>0</v>
      </c>
    </row>
    <row r="145" spans="4:10" ht="15.75" x14ac:dyDescent="0.25">
      <c r="D145" s="69">
        <f t="shared" si="18"/>
        <v>134</v>
      </c>
      <c r="E145" s="72">
        <f t="shared" si="19"/>
        <v>48611</v>
      </c>
      <c r="F145" s="70">
        <f t="shared" si="20"/>
        <v>0</v>
      </c>
      <c r="G145" s="83">
        <f t="shared" si="14"/>
        <v>0</v>
      </c>
      <c r="H145" s="83">
        <f t="shared" si="15"/>
        <v>0</v>
      </c>
      <c r="I145" s="83">
        <f t="shared" si="16"/>
        <v>0</v>
      </c>
      <c r="J145" s="84">
        <f t="shared" si="17"/>
        <v>0</v>
      </c>
    </row>
    <row r="146" spans="4:10" ht="15.75" x14ac:dyDescent="0.25">
      <c r="D146" s="69">
        <f t="shared" si="18"/>
        <v>135</v>
      </c>
      <c r="E146" s="72">
        <f t="shared" si="19"/>
        <v>48639</v>
      </c>
      <c r="F146" s="70">
        <f t="shared" si="20"/>
        <v>0</v>
      </c>
      <c r="G146" s="83">
        <f t="shared" si="14"/>
        <v>0</v>
      </c>
      <c r="H146" s="83">
        <f t="shared" si="15"/>
        <v>0</v>
      </c>
      <c r="I146" s="83">
        <f t="shared" si="16"/>
        <v>0</v>
      </c>
      <c r="J146" s="84">
        <f t="shared" si="17"/>
        <v>0</v>
      </c>
    </row>
    <row r="147" spans="4:10" ht="15.75" x14ac:dyDescent="0.25">
      <c r="D147" s="69">
        <f t="shared" si="18"/>
        <v>136</v>
      </c>
      <c r="E147" s="72">
        <f t="shared" si="19"/>
        <v>48670</v>
      </c>
      <c r="F147" s="70">
        <f t="shared" si="20"/>
        <v>0</v>
      </c>
      <c r="G147" s="83">
        <f t="shared" si="14"/>
        <v>0</v>
      </c>
      <c r="H147" s="83">
        <f t="shared" si="15"/>
        <v>0</v>
      </c>
      <c r="I147" s="83">
        <f t="shared" si="16"/>
        <v>0</v>
      </c>
      <c r="J147" s="84">
        <f t="shared" si="17"/>
        <v>0</v>
      </c>
    </row>
    <row r="148" spans="4:10" ht="15.75" x14ac:dyDescent="0.25">
      <c r="D148" s="69">
        <f t="shared" si="18"/>
        <v>137</v>
      </c>
      <c r="E148" s="72">
        <f t="shared" si="19"/>
        <v>48700</v>
      </c>
      <c r="F148" s="70">
        <f t="shared" si="20"/>
        <v>0</v>
      </c>
      <c r="G148" s="83">
        <f t="shared" si="14"/>
        <v>0</v>
      </c>
      <c r="H148" s="83">
        <f t="shared" si="15"/>
        <v>0</v>
      </c>
      <c r="I148" s="83">
        <f t="shared" si="16"/>
        <v>0</v>
      </c>
      <c r="J148" s="84">
        <f t="shared" si="17"/>
        <v>0</v>
      </c>
    </row>
    <row r="149" spans="4:10" ht="15.75" x14ac:dyDescent="0.25">
      <c r="D149" s="69">
        <f t="shared" si="18"/>
        <v>138</v>
      </c>
      <c r="E149" s="72">
        <f t="shared" si="19"/>
        <v>48731</v>
      </c>
      <c r="F149" s="70">
        <f t="shared" si="20"/>
        <v>0</v>
      </c>
      <c r="G149" s="83">
        <f t="shared" si="14"/>
        <v>0</v>
      </c>
      <c r="H149" s="83">
        <f t="shared" si="15"/>
        <v>0</v>
      </c>
      <c r="I149" s="83">
        <f t="shared" si="16"/>
        <v>0</v>
      </c>
      <c r="J149" s="84">
        <f t="shared" si="17"/>
        <v>0</v>
      </c>
    </row>
    <row r="150" spans="4:10" ht="15.75" x14ac:dyDescent="0.25">
      <c r="D150" s="69">
        <f t="shared" si="18"/>
        <v>139</v>
      </c>
      <c r="E150" s="72">
        <f t="shared" si="19"/>
        <v>48761</v>
      </c>
      <c r="F150" s="70">
        <f t="shared" si="20"/>
        <v>0</v>
      </c>
      <c r="G150" s="83">
        <f t="shared" si="14"/>
        <v>0</v>
      </c>
      <c r="H150" s="83">
        <f t="shared" si="15"/>
        <v>0</v>
      </c>
      <c r="I150" s="83">
        <f t="shared" si="16"/>
        <v>0</v>
      </c>
      <c r="J150" s="84">
        <f t="shared" si="17"/>
        <v>0</v>
      </c>
    </row>
    <row r="151" spans="4:10" ht="15.75" x14ac:dyDescent="0.25">
      <c r="D151" s="69">
        <f t="shared" si="18"/>
        <v>140</v>
      </c>
      <c r="E151" s="72">
        <f t="shared" si="19"/>
        <v>48792</v>
      </c>
      <c r="F151" s="70">
        <f t="shared" si="20"/>
        <v>0</v>
      </c>
      <c r="G151" s="83">
        <f t="shared" si="14"/>
        <v>0</v>
      </c>
      <c r="H151" s="83">
        <f t="shared" si="15"/>
        <v>0</v>
      </c>
      <c r="I151" s="83">
        <f t="shared" si="16"/>
        <v>0</v>
      </c>
      <c r="J151" s="84">
        <f t="shared" si="17"/>
        <v>0</v>
      </c>
    </row>
    <row r="152" spans="4:10" ht="15.75" x14ac:dyDescent="0.25">
      <c r="D152" s="69">
        <f t="shared" si="18"/>
        <v>141</v>
      </c>
      <c r="E152" s="72">
        <f t="shared" si="19"/>
        <v>48823</v>
      </c>
      <c r="F152" s="70">
        <f t="shared" si="20"/>
        <v>0</v>
      </c>
      <c r="G152" s="83">
        <f t="shared" si="14"/>
        <v>0</v>
      </c>
      <c r="H152" s="83">
        <f t="shared" si="15"/>
        <v>0</v>
      </c>
      <c r="I152" s="83">
        <f t="shared" si="16"/>
        <v>0</v>
      </c>
      <c r="J152" s="84">
        <f t="shared" si="17"/>
        <v>0</v>
      </c>
    </row>
    <row r="153" spans="4:10" ht="15.75" x14ac:dyDescent="0.25">
      <c r="D153" s="69">
        <f t="shared" si="18"/>
        <v>142</v>
      </c>
      <c r="E153" s="72">
        <f t="shared" si="19"/>
        <v>48853</v>
      </c>
      <c r="F153" s="70">
        <f t="shared" si="20"/>
        <v>0</v>
      </c>
      <c r="G153" s="83">
        <f t="shared" si="14"/>
        <v>0</v>
      </c>
      <c r="H153" s="83">
        <f t="shared" si="15"/>
        <v>0</v>
      </c>
      <c r="I153" s="83">
        <f t="shared" si="16"/>
        <v>0</v>
      </c>
      <c r="J153" s="84">
        <f t="shared" si="17"/>
        <v>0</v>
      </c>
    </row>
    <row r="154" spans="4:10" ht="15.75" x14ac:dyDescent="0.25">
      <c r="D154" s="69">
        <f t="shared" si="18"/>
        <v>143</v>
      </c>
      <c r="E154" s="72">
        <f t="shared" si="19"/>
        <v>48884</v>
      </c>
      <c r="F154" s="70">
        <f t="shared" si="20"/>
        <v>0</v>
      </c>
      <c r="G154" s="83">
        <f t="shared" si="14"/>
        <v>0</v>
      </c>
      <c r="H154" s="83">
        <f t="shared" si="15"/>
        <v>0</v>
      </c>
      <c r="I154" s="83">
        <f t="shared" si="16"/>
        <v>0</v>
      </c>
      <c r="J154" s="84">
        <f t="shared" si="17"/>
        <v>0</v>
      </c>
    </row>
    <row r="155" spans="4:10" ht="15.75" x14ac:dyDescent="0.25">
      <c r="D155" s="69">
        <f t="shared" si="18"/>
        <v>144</v>
      </c>
      <c r="E155" s="72">
        <f t="shared" si="19"/>
        <v>48914</v>
      </c>
      <c r="F155" s="70">
        <f t="shared" si="20"/>
        <v>0</v>
      </c>
      <c r="G155" s="83">
        <f t="shared" si="14"/>
        <v>0</v>
      </c>
      <c r="H155" s="83">
        <f t="shared" si="15"/>
        <v>0</v>
      </c>
      <c r="I155" s="83">
        <f t="shared" si="16"/>
        <v>0</v>
      </c>
      <c r="J155" s="84">
        <f t="shared" si="17"/>
        <v>0</v>
      </c>
    </row>
    <row r="156" spans="4:10" ht="15.75" x14ac:dyDescent="0.25">
      <c r="D156" s="69">
        <f t="shared" si="18"/>
        <v>145</v>
      </c>
      <c r="E156" s="72">
        <f t="shared" si="19"/>
        <v>48945</v>
      </c>
      <c r="F156" s="70">
        <f t="shared" si="20"/>
        <v>0</v>
      </c>
      <c r="G156" s="83">
        <f t="shared" si="14"/>
        <v>0</v>
      </c>
      <c r="H156" s="83">
        <f t="shared" si="15"/>
        <v>0</v>
      </c>
      <c r="I156" s="83">
        <f t="shared" si="16"/>
        <v>0</v>
      </c>
      <c r="J156" s="84">
        <f t="shared" si="17"/>
        <v>0</v>
      </c>
    </row>
    <row r="157" spans="4:10" ht="15.75" x14ac:dyDescent="0.25">
      <c r="D157" s="69">
        <f t="shared" si="18"/>
        <v>146</v>
      </c>
      <c r="E157" s="72">
        <f t="shared" si="19"/>
        <v>48976</v>
      </c>
      <c r="F157" s="70">
        <f t="shared" si="20"/>
        <v>0</v>
      </c>
      <c r="G157" s="83">
        <f t="shared" si="14"/>
        <v>0</v>
      </c>
      <c r="H157" s="83">
        <f t="shared" si="15"/>
        <v>0</v>
      </c>
      <c r="I157" s="83">
        <f t="shared" si="16"/>
        <v>0</v>
      </c>
      <c r="J157" s="84">
        <f t="shared" si="17"/>
        <v>0</v>
      </c>
    </row>
    <row r="158" spans="4:10" ht="15.75" x14ac:dyDescent="0.25">
      <c r="D158" s="69">
        <f t="shared" si="18"/>
        <v>147</v>
      </c>
      <c r="E158" s="72">
        <f t="shared" si="19"/>
        <v>49004</v>
      </c>
      <c r="F158" s="70">
        <f t="shared" si="20"/>
        <v>0</v>
      </c>
      <c r="G158" s="83">
        <f t="shared" si="14"/>
        <v>0</v>
      </c>
      <c r="H158" s="83">
        <f t="shared" si="15"/>
        <v>0</v>
      </c>
      <c r="I158" s="83">
        <f t="shared" si="16"/>
        <v>0</v>
      </c>
      <c r="J158" s="84">
        <f t="shared" si="17"/>
        <v>0</v>
      </c>
    </row>
    <row r="159" spans="4:10" ht="15.75" x14ac:dyDescent="0.25">
      <c r="D159" s="69">
        <f t="shared" si="18"/>
        <v>148</v>
      </c>
      <c r="E159" s="72">
        <f t="shared" si="19"/>
        <v>49035</v>
      </c>
      <c r="F159" s="70">
        <f t="shared" si="20"/>
        <v>0</v>
      </c>
      <c r="G159" s="83">
        <f t="shared" si="14"/>
        <v>0</v>
      </c>
      <c r="H159" s="83">
        <f t="shared" si="15"/>
        <v>0</v>
      </c>
      <c r="I159" s="83">
        <f t="shared" si="16"/>
        <v>0</v>
      </c>
      <c r="J159" s="84">
        <f t="shared" si="17"/>
        <v>0</v>
      </c>
    </row>
    <row r="160" spans="4:10" ht="15.75" x14ac:dyDescent="0.25">
      <c r="D160" s="69">
        <f t="shared" si="18"/>
        <v>149</v>
      </c>
      <c r="E160" s="72">
        <f t="shared" si="19"/>
        <v>49065</v>
      </c>
      <c r="F160" s="70">
        <f t="shared" si="20"/>
        <v>0</v>
      </c>
      <c r="G160" s="83">
        <f t="shared" si="14"/>
        <v>0</v>
      </c>
      <c r="H160" s="83">
        <f t="shared" si="15"/>
        <v>0</v>
      </c>
      <c r="I160" s="83">
        <f t="shared" si="16"/>
        <v>0</v>
      </c>
      <c r="J160" s="84">
        <f t="shared" si="17"/>
        <v>0</v>
      </c>
    </row>
    <row r="161" spans="4:10" ht="15.75" x14ac:dyDescent="0.25">
      <c r="D161" s="69">
        <f t="shared" si="18"/>
        <v>150</v>
      </c>
      <c r="E161" s="72">
        <f t="shared" si="19"/>
        <v>49096</v>
      </c>
      <c r="F161" s="70">
        <f t="shared" si="20"/>
        <v>0</v>
      </c>
      <c r="G161" s="83">
        <f t="shared" si="14"/>
        <v>0</v>
      </c>
      <c r="H161" s="83">
        <f t="shared" si="15"/>
        <v>0</v>
      </c>
      <c r="I161" s="83">
        <f t="shared" si="16"/>
        <v>0</v>
      </c>
      <c r="J161" s="84">
        <f t="shared" si="17"/>
        <v>0</v>
      </c>
    </row>
    <row r="162" spans="4:10" ht="15.75" x14ac:dyDescent="0.25">
      <c r="D162" s="69">
        <f t="shared" si="18"/>
        <v>151</v>
      </c>
      <c r="E162" s="72">
        <f t="shared" si="19"/>
        <v>49126</v>
      </c>
      <c r="F162" s="70">
        <f t="shared" si="20"/>
        <v>0</v>
      </c>
      <c r="G162" s="83">
        <f t="shared" si="14"/>
        <v>0</v>
      </c>
      <c r="H162" s="83">
        <f t="shared" si="15"/>
        <v>0</v>
      </c>
      <c r="I162" s="83">
        <f t="shared" si="16"/>
        <v>0</v>
      </c>
      <c r="J162" s="84">
        <f t="shared" si="17"/>
        <v>0</v>
      </c>
    </row>
    <row r="163" spans="4:10" ht="15.75" x14ac:dyDescent="0.25">
      <c r="D163" s="69">
        <f t="shared" si="18"/>
        <v>152</v>
      </c>
      <c r="E163" s="72">
        <f t="shared" si="19"/>
        <v>49157</v>
      </c>
      <c r="F163" s="70">
        <f t="shared" si="20"/>
        <v>0</v>
      </c>
      <c r="G163" s="83">
        <f t="shared" si="14"/>
        <v>0</v>
      </c>
      <c r="H163" s="83">
        <f t="shared" si="15"/>
        <v>0</v>
      </c>
      <c r="I163" s="83">
        <f t="shared" si="16"/>
        <v>0</v>
      </c>
      <c r="J163" s="84">
        <f t="shared" si="17"/>
        <v>0</v>
      </c>
    </row>
    <row r="164" spans="4:10" ht="15.75" x14ac:dyDescent="0.25">
      <c r="D164" s="69">
        <f t="shared" si="18"/>
        <v>153</v>
      </c>
      <c r="E164" s="72">
        <f t="shared" si="19"/>
        <v>49188</v>
      </c>
      <c r="F164" s="70">
        <f t="shared" si="20"/>
        <v>0</v>
      </c>
      <c r="G164" s="83">
        <f t="shared" si="14"/>
        <v>0</v>
      </c>
      <c r="H164" s="83">
        <f t="shared" si="15"/>
        <v>0</v>
      </c>
      <c r="I164" s="83">
        <f t="shared" si="16"/>
        <v>0</v>
      </c>
      <c r="J164" s="84">
        <f t="shared" si="17"/>
        <v>0</v>
      </c>
    </row>
    <row r="165" spans="4:10" ht="15.75" x14ac:dyDescent="0.25">
      <c r="D165" s="69">
        <f t="shared" si="18"/>
        <v>154</v>
      </c>
      <c r="E165" s="72">
        <f t="shared" si="19"/>
        <v>49218</v>
      </c>
      <c r="F165" s="70">
        <f t="shared" si="20"/>
        <v>0</v>
      </c>
      <c r="G165" s="83">
        <f t="shared" si="14"/>
        <v>0</v>
      </c>
      <c r="H165" s="83">
        <f t="shared" si="15"/>
        <v>0</v>
      </c>
      <c r="I165" s="83">
        <f t="shared" si="16"/>
        <v>0</v>
      </c>
      <c r="J165" s="84">
        <f t="shared" si="17"/>
        <v>0</v>
      </c>
    </row>
    <row r="166" spans="4:10" ht="15.75" x14ac:dyDescent="0.25">
      <c r="D166" s="69">
        <f t="shared" si="18"/>
        <v>155</v>
      </c>
      <c r="E166" s="72">
        <f t="shared" si="19"/>
        <v>49249</v>
      </c>
      <c r="F166" s="70">
        <f t="shared" si="20"/>
        <v>0</v>
      </c>
      <c r="G166" s="83">
        <f t="shared" si="14"/>
        <v>0</v>
      </c>
      <c r="H166" s="83">
        <f t="shared" si="15"/>
        <v>0</v>
      </c>
      <c r="I166" s="83">
        <f t="shared" si="16"/>
        <v>0</v>
      </c>
      <c r="J166" s="84">
        <f t="shared" si="17"/>
        <v>0</v>
      </c>
    </row>
    <row r="167" spans="4:10" ht="15.75" x14ac:dyDescent="0.25">
      <c r="D167" s="69">
        <f t="shared" si="18"/>
        <v>156</v>
      </c>
      <c r="E167" s="72">
        <f t="shared" si="19"/>
        <v>49279</v>
      </c>
      <c r="F167" s="70">
        <f t="shared" si="20"/>
        <v>0</v>
      </c>
      <c r="G167" s="83">
        <f t="shared" si="14"/>
        <v>0</v>
      </c>
      <c r="H167" s="83">
        <f t="shared" si="15"/>
        <v>0</v>
      </c>
      <c r="I167" s="83">
        <f t="shared" si="16"/>
        <v>0</v>
      </c>
      <c r="J167" s="84">
        <f t="shared" si="17"/>
        <v>0</v>
      </c>
    </row>
    <row r="168" spans="4:10" ht="15.75" x14ac:dyDescent="0.25">
      <c r="D168" s="69">
        <f t="shared" si="18"/>
        <v>157</v>
      </c>
      <c r="E168" s="72">
        <f t="shared" si="19"/>
        <v>49310</v>
      </c>
      <c r="F168" s="70">
        <f t="shared" si="20"/>
        <v>0</v>
      </c>
      <c r="G168" s="83">
        <f t="shared" si="14"/>
        <v>0</v>
      </c>
      <c r="H168" s="83">
        <f t="shared" si="15"/>
        <v>0</v>
      </c>
      <c r="I168" s="83">
        <f t="shared" si="16"/>
        <v>0</v>
      </c>
      <c r="J168" s="84">
        <f t="shared" si="17"/>
        <v>0</v>
      </c>
    </row>
    <row r="169" spans="4:10" ht="15.75" x14ac:dyDescent="0.25">
      <c r="D169" s="69">
        <f t="shared" si="18"/>
        <v>158</v>
      </c>
      <c r="E169" s="72">
        <f t="shared" si="19"/>
        <v>49341</v>
      </c>
      <c r="F169" s="70">
        <f t="shared" si="20"/>
        <v>0</v>
      </c>
      <c r="G169" s="83">
        <f t="shared" si="14"/>
        <v>0</v>
      </c>
      <c r="H169" s="83">
        <f t="shared" si="15"/>
        <v>0</v>
      </c>
      <c r="I169" s="83">
        <f t="shared" si="16"/>
        <v>0</v>
      </c>
      <c r="J169" s="84">
        <f t="shared" si="17"/>
        <v>0</v>
      </c>
    </row>
    <row r="170" spans="4:10" ht="15.75" x14ac:dyDescent="0.25">
      <c r="D170" s="69">
        <f t="shared" si="18"/>
        <v>159</v>
      </c>
      <c r="E170" s="72">
        <f t="shared" si="19"/>
        <v>49369</v>
      </c>
      <c r="F170" s="70">
        <f t="shared" si="20"/>
        <v>0</v>
      </c>
      <c r="G170" s="83">
        <f t="shared" si="14"/>
        <v>0</v>
      </c>
      <c r="H170" s="83">
        <f t="shared" si="15"/>
        <v>0</v>
      </c>
      <c r="I170" s="83">
        <f t="shared" si="16"/>
        <v>0</v>
      </c>
      <c r="J170" s="84">
        <f t="shared" si="17"/>
        <v>0</v>
      </c>
    </row>
    <row r="171" spans="4:10" ht="15.75" x14ac:dyDescent="0.25">
      <c r="D171" s="69">
        <f t="shared" si="18"/>
        <v>160</v>
      </c>
      <c r="E171" s="72">
        <f t="shared" si="19"/>
        <v>49400</v>
      </c>
      <c r="F171" s="70">
        <f t="shared" si="20"/>
        <v>0</v>
      </c>
      <c r="G171" s="83">
        <f t="shared" si="14"/>
        <v>0</v>
      </c>
      <c r="H171" s="83">
        <f t="shared" si="15"/>
        <v>0</v>
      </c>
      <c r="I171" s="83">
        <f t="shared" si="16"/>
        <v>0</v>
      </c>
      <c r="J171" s="84">
        <f t="shared" si="17"/>
        <v>0</v>
      </c>
    </row>
    <row r="172" spans="4:10" ht="15.75" x14ac:dyDescent="0.25">
      <c r="D172" s="69">
        <f t="shared" si="18"/>
        <v>161</v>
      </c>
      <c r="E172" s="72">
        <f t="shared" si="19"/>
        <v>49430</v>
      </c>
      <c r="F172" s="70">
        <f t="shared" si="20"/>
        <v>0</v>
      </c>
      <c r="G172" s="83">
        <f t="shared" si="14"/>
        <v>0</v>
      </c>
      <c r="H172" s="83">
        <f t="shared" si="15"/>
        <v>0</v>
      </c>
      <c r="I172" s="83">
        <f t="shared" si="16"/>
        <v>0</v>
      </c>
      <c r="J172" s="84">
        <f t="shared" si="17"/>
        <v>0</v>
      </c>
    </row>
    <row r="173" spans="4:10" ht="15.75" x14ac:dyDescent="0.25">
      <c r="D173" s="69">
        <f t="shared" si="18"/>
        <v>162</v>
      </c>
      <c r="E173" s="72">
        <f t="shared" si="19"/>
        <v>49461</v>
      </c>
      <c r="F173" s="70">
        <f t="shared" si="20"/>
        <v>0</v>
      </c>
      <c r="G173" s="83">
        <f t="shared" si="14"/>
        <v>0</v>
      </c>
      <c r="H173" s="83">
        <f t="shared" si="15"/>
        <v>0</v>
      </c>
      <c r="I173" s="83">
        <f t="shared" si="16"/>
        <v>0</v>
      </c>
      <c r="J173" s="84">
        <f t="shared" si="17"/>
        <v>0</v>
      </c>
    </row>
    <row r="174" spans="4:10" ht="15.75" x14ac:dyDescent="0.25">
      <c r="D174" s="69">
        <f t="shared" si="18"/>
        <v>163</v>
      </c>
      <c r="E174" s="72">
        <f t="shared" si="19"/>
        <v>49491</v>
      </c>
      <c r="F174" s="70">
        <f t="shared" si="20"/>
        <v>0</v>
      </c>
      <c r="G174" s="83">
        <f t="shared" si="14"/>
        <v>0</v>
      </c>
      <c r="H174" s="83">
        <f t="shared" si="15"/>
        <v>0</v>
      </c>
      <c r="I174" s="83">
        <f t="shared" si="16"/>
        <v>0</v>
      </c>
      <c r="J174" s="84">
        <f t="shared" si="17"/>
        <v>0</v>
      </c>
    </row>
    <row r="175" spans="4:10" ht="15.75" x14ac:dyDescent="0.25">
      <c r="D175" s="69">
        <f t="shared" si="18"/>
        <v>164</v>
      </c>
      <c r="E175" s="72">
        <f t="shared" si="19"/>
        <v>49522</v>
      </c>
      <c r="F175" s="70">
        <f t="shared" si="20"/>
        <v>0</v>
      </c>
      <c r="G175" s="83">
        <f t="shared" si="14"/>
        <v>0</v>
      </c>
      <c r="H175" s="83">
        <f t="shared" si="15"/>
        <v>0</v>
      </c>
      <c r="I175" s="83">
        <f t="shared" si="16"/>
        <v>0</v>
      </c>
      <c r="J175" s="84">
        <f t="shared" si="17"/>
        <v>0</v>
      </c>
    </row>
    <row r="176" spans="4:10" ht="15.75" x14ac:dyDescent="0.25">
      <c r="D176" s="69">
        <f t="shared" si="18"/>
        <v>165</v>
      </c>
      <c r="E176" s="72">
        <f t="shared" si="19"/>
        <v>49553</v>
      </c>
      <c r="F176" s="70">
        <f t="shared" si="20"/>
        <v>0</v>
      </c>
      <c r="G176" s="83">
        <f t="shared" si="14"/>
        <v>0</v>
      </c>
      <c r="H176" s="83">
        <f t="shared" si="15"/>
        <v>0</v>
      </c>
      <c r="I176" s="83">
        <f t="shared" si="16"/>
        <v>0</v>
      </c>
      <c r="J176" s="84">
        <f t="shared" si="17"/>
        <v>0</v>
      </c>
    </row>
    <row r="177" spans="4:10" ht="15.75" x14ac:dyDescent="0.25">
      <c r="D177" s="69">
        <f t="shared" si="18"/>
        <v>166</v>
      </c>
      <c r="E177" s="72">
        <f t="shared" si="19"/>
        <v>49583</v>
      </c>
      <c r="F177" s="70">
        <f t="shared" si="20"/>
        <v>0</v>
      </c>
      <c r="G177" s="83">
        <f t="shared" si="14"/>
        <v>0</v>
      </c>
      <c r="H177" s="83">
        <f t="shared" si="15"/>
        <v>0</v>
      </c>
      <c r="I177" s="83">
        <f t="shared" si="16"/>
        <v>0</v>
      </c>
      <c r="J177" s="84">
        <f t="shared" si="17"/>
        <v>0</v>
      </c>
    </row>
    <row r="178" spans="4:10" ht="15.75" x14ac:dyDescent="0.25">
      <c r="D178" s="69">
        <f t="shared" si="18"/>
        <v>167</v>
      </c>
      <c r="E178" s="72">
        <f t="shared" si="19"/>
        <v>49614</v>
      </c>
      <c r="F178" s="70">
        <f t="shared" si="20"/>
        <v>0</v>
      </c>
      <c r="G178" s="83">
        <f t="shared" si="14"/>
        <v>0</v>
      </c>
      <c r="H178" s="83">
        <f t="shared" si="15"/>
        <v>0</v>
      </c>
      <c r="I178" s="83">
        <f t="shared" si="16"/>
        <v>0</v>
      </c>
      <c r="J178" s="84">
        <f t="shared" si="17"/>
        <v>0</v>
      </c>
    </row>
    <row r="179" spans="4:10" ht="15.75" x14ac:dyDescent="0.25">
      <c r="D179" s="69">
        <f t="shared" si="18"/>
        <v>168</v>
      </c>
      <c r="E179" s="72">
        <f t="shared" si="19"/>
        <v>49644</v>
      </c>
      <c r="F179" s="70">
        <f t="shared" si="20"/>
        <v>0</v>
      </c>
      <c r="G179" s="83">
        <f t="shared" si="14"/>
        <v>0</v>
      </c>
      <c r="H179" s="83">
        <f t="shared" si="15"/>
        <v>0</v>
      </c>
      <c r="I179" s="83">
        <f t="shared" si="16"/>
        <v>0</v>
      </c>
      <c r="J179" s="84">
        <f t="shared" si="17"/>
        <v>0</v>
      </c>
    </row>
    <row r="180" spans="4:10" ht="15.75" x14ac:dyDescent="0.25">
      <c r="D180" s="69">
        <f t="shared" si="18"/>
        <v>169</v>
      </c>
      <c r="E180" s="72">
        <f t="shared" si="19"/>
        <v>49675</v>
      </c>
      <c r="F180" s="70">
        <f t="shared" si="20"/>
        <v>0</v>
      </c>
      <c r="G180" s="83">
        <f t="shared" si="14"/>
        <v>0</v>
      </c>
      <c r="H180" s="83">
        <f t="shared" si="15"/>
        <v>0</v>
      </c>
      <c r="I180" s="83">
        <f t="shared" si="16"/>
        <v>0</v>
      </c>
      <c r="J180" s="84">
        <f t="shared" si="17"/>
        <v>0</v>
      </c>
    </row>
    <row r="181" spans="4:10" ht="15.75" x14ac:dyDescent="0.25">
      <c r="D181" s="69">
        <f t="shared" si="18"/>
        <v>170</v>
      </c>
      <c r="E181" s="72">
        <f t="shared" si="19"/>
        <v>49706</v>
      </c>
      <c r="F181" s="70">
        <f t="shared" si="20"/>
        <v>0</v>
      </c>
      <c r="G181" s="83">
        <f t="shared" si="14"/>
        <v>0</v>
      </c>
      <c r="H181" s="83">
        <f t="shared" si="15"/>
        <v>0</v>
      </c>
      <c r="I181" s="83">
        <f t="shared" si="16"/>
        <v>0</v>
      </c>
      <c r="J181" s="84">
        <f t="shared" si="17"/>
        <v>0</v>
      </c>
    </row>
    <row r="182" spans="4:10" ht="15.75" x14ac:dyDescent="0.25">
      <c r="D182" s="69">
        <f t="shared" si="18"/>
        <v>171</v>
      </c>
      <c r="E182" s="72">
        <f t="shared" si="19"/>
        <v>49735</v>
      </c>
      <c r="F182" s="70">
        <f t="shared" si="20"/>
        <v>0</v>
      </c>
      <c r="G182" s="83">
        <f t="shared" si="14"/>
        <v>0</v>
      </c>
      <c r="H182" s="83">
        <f t="shared" si="15"/>
        <v>0</v>
      </c>
      <c r="I182" s="83">
        <f t="shared" si="16"/>
        <v>0</v>
      </c>
      <c r="J182" s="84">
        <f t="shared" si="17"/>
        <v>0</v>
      </c>
    </row>
    <row r="183" spans="4:10" ht="15.75" x14ac:dyDescent="0.25">
      <c r="D183" s="69">
        <f t="shared" si="18"/>
        <v>172</v>
      </c>
      <c r="E183" s="72">
        <f t="shared" si="19"/>
        <v>49766</v>
      </c>
      <c r="F183" s="70">
        <f t="shared" si="20"/>
        <v>0</v>
      </c>
      <c r="G183" s="83">
        <f t="shared" si="14"/>
        <v>0</v>
      </c>
      <c r="H183" s="83">
        <f t="shared" si="15"/>
        <v>0</v>
      </c>
      <c r="I183" s="83">
        <f t="shared" si="16"/>
        <v>0</v>
      </c>
      <c r="J183" s="84">
        <f t="shared" si="17"/>
        <v>0</v>
      </c>
    </row>
    <row r="184" spans="4:10" ht="15.75" x14ac:dyDescent="0.25">
      <c r="D184" s="69">
        <f t="shared" si="18"/>
        <v>173</v>
      </c>
      <c r="E184" s="72">
        <f t="shared" si="19"/>
        <v>49796</v>
      </c>
      <c r="F184" s="70">
        <f t="shared" si="20"/>
        <v>0</v>
      </c>
      <c r="G184" s="83">
        <f t="shared" si="14"/>
        <v>0</v>
      </c>
      <c r="H184" s="83">
        <f t="shared" si="15"/>
        <v>0</v>
      </c>
      <c r="I184" s="83">
        <f t="shared" si="16"/>
        <v>0</v>
      </c>
      <c r="J184" s="84">
        <f t="shared" si="17"/>
        <v>0</v>
      </c>
    </row>
    <row r="185" spans="4:10" ht="15.75" x14ac:dyDescent="0.25">
      <c r="D185" s="69">
        <f t="shared" si="18"/>
        <v>174</v>
      </c>
      <c r="E185" s="72">
        <f t="shared" si="19"/>
        <v>49827</v>
      </c>
      <c r="F185" s="70">
        <f t="shared" si="20"/>
        <v>0</v>
      </c>
      <c r="G185" s="83">
        <f t="shared" si="14"/>
        <v>0</v>
      </c>
      <c r="H185" s="83">
        <f t="shared" si="15"/>
        <v>0</v>
      </c>
      <c r="I185" s="83">
        <f t="shared" si="16"/>
        <v>0</v>
      </c>
      <c r="J185" s="84">
        <f t="shared" si="17"/>
        <v>0</v>
      </c>
    </row>
    <row r="186" spans="4:10" ht="15.75" x14ac:dyDescent="0.25">
      <c r="D186" s="69">
        <f t="shared" si="18"/>
        <v>175</v>
      </c>
      <c r="E186" s="72">
        <f t="shared" si="19"/>
        <v>49857</v>
      </c>
      <c r="F186" s="70">
        <f t="shared" si="20"/>
        <v>0</v>
      </c>
      <c r="G186" s="83">
        <f t="shared" si="14"/>
        <v>0</v>
      </c>
      <c r="H186" s="83">
        <f t="shared" si="15"/>
        <v>0</v>
      </c>
      <c r="I186" s="83">
        <f t="shared" si="16"/>
        <v>0</v>
      </c>
      <c r="J186" s="84">
        <f t="shared" si="17"/>
        <v>0</v>
      </c>
    </row>
    <row r="187" spans="4:10" ht="15.75" x14ac:dyDescent="0.25">
      <c r="D187" s="69">
        <f t="shared" si="18"/>
        <v>176</v>
      </c>
      <c r="E187" s="72">
        <f t="shared" si="19"/>
        <v>49888</v>
      </c>
      <c r="F187" s="70">
        <f t="shared" si="20"/>
        <v>0</v>
      </c>
      <c r="G187" s="83">
        <f t="shared" si="14"/>
        <v>0</v>
      </c>
      <c r="H187" s="83">
        <f t="shared" si="15"/>
        <v>0</v>
      </c>
      <c r="I187" s="83">
        <f t="shared" si="16"/>
        <v>0</v>
      </c>
      <c r="J187" s="84">
        <f t="shared" si="17"/>
        <v>0</v>
      </c>
    </row>
    <row r="188" spans="4:10" ht="15.75" x14ac:dyDescent="0.25">
      <c r="D188" s="69">
        <f t="shared" si="18"/>
        <v>177</v>
      </c>
      <c r="E188" s="72">
        <f t="shared" si="19"/>
        <v>49919</v>
      </c>
      <c r="F188" s="70">
        <f t="shared" si="20"/>
        <v>0</v>
      </c>
      <c r="G188" s="83">
        <f t="shared" si="14"/>
        <v>0</v>
      </c>
      <c r="H188" s="83">
        <f t="shared" si="15"/>
        <v>0</v>
      </c>
      <c r="I188" s="83">
        <f t="shared" si="16"/>
        <v>0</v>
      </c>
      <c r="J188" s="84">
        <f t="shared" si="17"/>
        <v>0</v>
      </c>
    </row>
    <row r="189" spans="4:10" ht="15.75" x14ac:dyDescent="0.25">
      <c r="D189" s="69">
        <f t="shared" si="18"/>
        <v>178</v>
      </c>
      <c r="E189" s="72">
        <f t="shared" si="19"/>
        <v>49949</v>
      </c>
      <c r="F189" s="70">
        <f t="shared" si="20"/>
        <v>0</v>
      </c>
      <c r="G189" s="83">
        <f t="shared" si="14"/>
        <v>0</v>
      </c>
      <c r="H189" s="83">
        <f t="shared" si="15"/>
        <v>0</v>
      </c>
      <c r="I189" s="83">
        <f t="shared" si="16"/>
        <v>0</v>
      </c>
      <c r="J189" s="84">
        <f t="shared" si="17"/>
        <v>0</v>
      </c>
    </row>
    <row r="190" spans="4:10" ht="15.75" x14ac:dyDescent="0.25">
      <c r="D190" s="69">
        <f t="shared" si="18"/>
        <v>179</v>
      </c>
      <c r="E190" s="72">
        <f t="shared" si="19"/>
        <v>49980</v>
      </c>
      <c r="F190" s="70">
        <f t="shared" si="20"/>
        <v>0</v>
      </c>
      <c r="G190" s="83">
        <f t="shared" si="14"/>
        <v>0</v>
      </c>
      <c r="H190" s="83">
        <f t="shared" si="15"/>
        <v>0</v>
      </c>
      <c r="I190" s="83">
        <f t="shared" si="16"/>
        <v>0</v>
      </c>
      <c r="J190" s="84">
        <f t="shared" si="17"/>
        <v>0</v>
      </c>
    </row>
    <row r="191" spans="4:10" ht="15.75" x14ac:dyDescent="0.25">
      <c r="D191" s="69">
        <f t="shared" si="18"/>
        <v>180</v>
      </c>
      <c r="E191" s="72">
        <f t="shared" si="19"/>
        <v>50010</v>
      </c>
      <c r="F191" s="70">
        <f t="shared" si="20"/>
        <v>0</v>
      </c>
      <c r="G191" s="83">
        <f t="shared" si="14"/>
        <v>0</v>
      </c>
      <c r="H191" s="83">
        <f t="shared" si="15"/>
        <v>0</v>
      </c>
      <c r="I191" s="83">
        <f t="shared" si="16"/>
        <v>0</v>
      </c>
      <c r="J191" s="84">
        <f t="shared" si="17"/>
        <v>0</v>
      </c>
    </row>
    <row r="192" spans="4:10" ht="15.75" x14ac:dyDescent="0.25">
      <c r="D192" s="69">
        <f t="shared" si="18"/>
        <v>181</v>
      </c>
      <c r="E192" s="72">
        <f t="shared" si="19"/>
        <v>50041</v>
      </c>
      <c r="F192" s="70">
        <f t="shared" si="20"/>
        <v>0</v>
      </c>
      <c r="G192" s="83">
        <f t="shared" si="14"/>
        <v>0</v>
      </c>
      <c r="H192" s="83">
        <f t="shared" si="15"/>
        <v>0</v>
      </c>
      <c r="I192" s="83">
        <f t="shared" si="16"/>
        <v>0</v>
      </c>
      <c r="J192" s="84">
        <f t="shared" si="17"/>
        <v>0</v>
      </c>
    </row>
    <row r="193" spans="4:10" ht="15.75" x14ac:dyDescent="0.25">
      <c r="D193" s="69">
        <f t="shared" si="18"/>
        <v>182</v>
      </c>
      <c r="E193" s="72">
        <f t="shared" si="19"/>
        <v>50072</v>
      </c>
      <c r="F193" s="70">
        <f t="shared" si="20"/>
        <v>0</v>
      </c>
      <c r="G193" s="83">
        <f t="shared" si="14"/>
        <v>0</v>
      </c>
      <c r="H193" s="83">
        <f t="shared" si="15"/>
        <v>0</v>
      </c>
      <c r="I193" s="83">
        <f t="shared" si="16"/>
        <v>0</v>
      </c>
      <c r="J193" s="84">
        <f t="shared" si="17"/>
        <v>0</v>
      </c>
    </row>
    <row r="194" spans="4:10" ht="15.75" x14ac:dyDescent="0.25">
      <c r="D194" s="69">
        <f t="shared" si="18"/>
        <v>183</v>
      </c>
      <c r="E194" s="72">
        <f t="shared" si="19"/>
        <v>50100</v>
      </c>
      <c r="F194" s="70">
        <f t="shared" si="20"/>
        <v>0</v>
      </c>
      <c r="G194" s="83">
        <f t="shared" si="14"/>
        <v>0</v>
      </c>
      <c r="H194" s="83">
        <f t="shared" si="15"/>
        <v>0</v>
      </c>
      <c r="I194" s="83">
        <f t="shared" si="16"/>
        <v>0</v>
      </c>
      <c r="J194" s="84">
        <f t="shared" si="17"/>
        <v>0</v>
      </c>
    </row>
    <row r="195" spans="4:10" ht="15.75" x14ac:dyDescent="0.25">
      <c r="D195" s="69">
        <f t="shared" si="18"/>
        <v>184</v>
      </c>
      <c r="E195" s="72">
        <f t="shared" si="19"/>
        <v>50131</v>
      </c>
      <c r="F195" s="70">
        <f t="shared" si="20"/>
        <v>0</v>
      </c>
      <c r="G195" s="83">
        <f t="shared" si="14"/>
        <v>0</v>
      </c>
      <c r="H195" s="83">
        <f t="shared" si="15"/>
        <v>0</v>
      </c>
      <c r="I195" s="83">
        <f t="shared" si="16"/>
        <v>0</v>
      </c>
      <c r="J195" s="84">
        <f t="shared" si="17"/>
        <v>0</v>
      </c>
    </row>
    <row r="196" spans="4:10" ht="15.75" x14ac:dyDescent="0.25">
      <c r="D196" s="69">
        <f t="shared" si="18"/>
        <v>185</v>
      </c>
      <c r="E196" s="72">
        <f t="shared" si="19"/>
        <v>50161</v>
      </c>
      <c r="F196" s="70">
        <f t="shared" si="20"/>
        <v>0</v>
      </c>
      <c r="G196" s="83">
        <f t="shared" si="14"/>
        <v>0</v>
      </c>
      <c r="H196" s="83">
        <f t="shared" si="15"/>
        <v>0</v>
      </c>
      <c r="I196" s="83">
        <f t="shared" si="16"/>
        <v>0</v>
      </c>
      <c r="J196" s="84">
        <f t="shared" si="17"/>
        <v>0</v>
      </c>
    </row>
    <row r="197" spans="4:10" ht="15.75" x14ac:dyDescent="0.25">
      <c r="D197" s="69">
        <f t="shared" si="18"/>
        <v>186</v>
      </c>
      <c r="E197" s="72">
        <f t="shared" si="19"/>
        <v>50192</v>
      </c>
      <c r="F197" s="70">
        <f t="shared" si="20"/>
        <v>0</v>
      </c>
      <c r="G197" s="83">
        <f t="shared" si="14"/>
        <v>0</v>
      </c>
      <c r="H197" s="83">
        <f t="shared" si="15"/>
        <v>0</v>
      </c>
      <c r="I197" s="83">
        <f t="shared" si="16"/>
        <v>0</v>
      </c>
      <c r="J197" s="84">
        <f t="shared" si="17"/>
        <v>0</v>
      </c>
    </row>
    <row r="198" spans="4:10" ht="15.75" x14ac:dyDescent="0.25">
      <c r="D198" s="69">
        <f t="shared" si="18"/>
        <v>187</v>
      </c>
      <c r="E198" s="72">
        <f t="shared" si="19"/>
        <v>50222</v>
      </c>
      <c r="F198" s="70">
        <f t="shared" si="20"/>
        <v>0</v>
      </c>
      <c r="G198" s="83">
        <f t="shared" si="14"/>
        <v>0</v>
      </c>
      <c r="H198" s="83">
        <f t="shared" si="15"/>
        <v>0</v>
      </c>
      <c r="I198" s="83">
        <f t="shared" si="16"/>
        <v>0</v>
      </c>
      <c r="J198" s="84">
        <f t="shared" si="17"/>
        <v>0</v>
      </c>
    </row>
    <row r="199" spans="4:10" ht="15.75" x14ac:dyDescent="0.25">
      <c r="D199" s="69">
        <f t="shared" si="18"/>
        <v>188</v>
      </c>
      <c r="E199" s="72">
        <f t="shared" si="19"/>
        <v>50253</v>
      </c>
      <c r="F199" s="70">
        <f t="shared" si="20"/>
        <v>0</v>
      </c>
      <c r="G199" s="83">
        <f t="shared" si="14"/>
        <v>0</v>
      </c>
      <c r="H199" s="83">
        <f t="shared" si="15"/>
        <v>0</v>
      </c>
      <c r="I199" s="83">
        <f t="shared" si="16"/>
        <v>0</v>
      </c>
      <c r="J199" s="84">
        <f t="shared" si="17"/>
        <v>0</v>
      </c>
    </row>
    <row r="200" spans="4:10" ht="15.75" x14ac:dyDescent="0.25">
      <c r="D200" s="69">
        <f t="shared" si="18"/>
        <v>189</v>
      </c>
      <c r="E200" s="72">
        <f t="shared" si="19"/>
        <v>50284</v>
      </c>
      <c r="F200" s="70">
        <f t="shared" si="20"/>
        <v>0</v>
      </c>
      <c r="G200" s="83">
        <f t="shared" si="14"/>
        <v>0</v>
      </c>
      <c r="H200" s="83">
        <f t="shared" si="15"/>
        <v>0</v>
      </c>
      <c r="I200" s="83">
        <f t="shared" si="16"/>
        <v>0</v>
      </c>
      <c r="J200" s="84">
        <f t="shared" si="17"/>
        <v>0</v>
      </c>
    </row>
    <row r="201" spans="4:10" ht="15.75" x14ac:dyDescent="0.25">
      <c r="D201" s="69">
        <f t="shared" si="18"/>
        <v>190</v>
      </c>
      <c r="E201" s="72">
        <f t="shared" si="19"/>
        <v>50314</v>
      </c>
      <c r="F201" s="70">
        <f t="shared" si="20"/>
        <v>0</v>
      </c>
      <c r="G201" s="83">
        <f t="shared" si="14"/>
        <v>0</v>
      </c>
      <c r="H201" s="83">
        <f t="shared" si="15"/>
        <v>0</v>
      </c>
      <c r="I201" s="83">
        <f t="shared" si="16"/>
        <v>0</v>
      </c>
      <c r="J201" s="84">
        <f t="shared" si="17"/>
        <v>0</v>
      </c>
    </row>
    <row r="202" spans="4:10" ht="15.75" x14ac:dyDescent="0.25">
      <c r="D202" s="69">
        <f t="shared" si="18"/>
        <v>191</v>
      </c>
      <c r="E202" s="72">
        <f t="shared" si="19"/>
        <v>50345</v>
      </c>
      <c r="F202" s="70">
        <f t="shared" si="20"/>
        <v>0</v>
      </c>
      <c r="G202" s="83">
        <f t="shared" si="14"/>
        <v>0</v>
      </c>
      <c r="H202" s="83">
        <f t="shared" si="15"/>
        <v>0</v>
      </c>
      <c r="I202" s="83">
        <f t="shared" si="16"/>
        <v>0</v>
      </c>
      <c r="J202" s="84">
        <f t="shared" si="17"/>
        <v>0</v>
      </c>
    </row>
    <row r="203" spans="4:10" ht="15.75" x14ac:dyDescent="0.25">
      <c r="D203" s="69">
        <f t="shared" si="18"/>
        <v>192</v>
      </c>
      <c r="E203" s="72">
        <f t="shared" si="19"/>
        <v>50375</v>
      </c>
      <c r="F203" s="70">
        <f t="shared" si="20"/>
        <v>0</v>
      </c>
      <c r="G203" s="83">
        <f t="shared" si="14"/>
        <v>0</v>
      </c>
      <c r="H203" s="83">
        <f t="shared" si="15"/>
        <v>0</v>
      </c>
      <c r="I203" s="83">
        <f t="shared" si="16"/>
        <v>0</v>
      </c>
      <c r="J203" s="84">
        <f t="shared" si="17"/>
        <v>0</v>
      </c>
    </row>
    <row r="204" spans="4:10" ht="15.75" x14ac:dyDescent="0.25">
      <c r="D204" s="69">
        <f t="shared" si="18"/>
        <v>193</v>
      </c>
      <c r="E204" s="72">
        <f t="shared" si="19"/>
        <v>50406</v>
      </c>
      <c r="F204" s="70">
        <f t="shared" si="20"/>
        <v>0</v>
      </c>
      <c r="G204" s="83">
        <f t="shared" si="14"/>
        <v>0</v>
      </c>
      <c r="H204" s="83">
        <f t="shared" si="15"/>
        <v>0</v>
      </c>
      <c r="I204" s="83">
        <f t="shared" si="16"/>
        <v>0</v>
      </c>
      <c r="J204" s="84">
        <f t="shared" si="17"/>
        <v>0</v>
      </c>
    </row>
    <row r="205" spans="4:10" ht="15.75" x14ac:dyDescent="0.25">
      <c r="D205" s="69">
        <f t="shared" si="18"/>
        <v>194</v>
      </c>
      <c r="E205" s="72">
        <f t="shared" si="19"/>
        <v>50437</v>
      </c>
      <c r="F205" s="70">
        <f t="shared" si="20"/>
        <v>0</v>
      </c>
      <c r="G205" s="83">
        <f t="shared" ref="G205:G268" si="21">PMT(($B$11/12),$B$12,-$B$15,0,0)</f>
        <v>0</v>
      </c>
      <c r="H205" s="83">
        <f t="shared" ref="H205:H268" si="22">(F205*$B$11)/12</f>
        <v>0</v>
      </c>
      <c r="I205" s="83">
        <f t="shared" ref="I205:I268" si="23">G205-H205</f>
        <v>0</v>
      </c>
      <c r="J205" s="84">
        <f t="shared" ref="J205:J268" si="24">F205-I205</f>
        <v>0</v>
      </c>
    </row>
    <row r="206" spans="4:10" ht="15.75" x14ac:dyDescent="0.25">
      <c r="D206" s="69">
        <f t="shared" ref="D206:D269" si="25">D205+1</f>
        <v>195</v>
      </c>
      <c r="E206" s="72">
        <f t="shared" ref="E206:E269" si="26">EDATE(E205,1)</f>
        <v>50465</v>
      </c>
      <c r="F206" s="70">
        <f t="shared" ref="F206:F269" si="27">J205</f>
        <v>0</v>
      </c>
      <c r="G206" s="83">
        <f t="shared" si="21"/>
        <v>0</v>
      </c>
      <c r="H206" s="83">
        <f t="shared" si="22"/>
        <v>0</v>
      </c>
      <c r="I206" s="83">
        <f t="shared" si="23"/>
        <v>0</v>
      </c>
      <c r="J206" s="84">
        <f t="shared" si="24"/>
        <v>0</v>
      </c>
    </row>
    <row r="207" spans="4:10" ht="15.75" x14ac:dyDescent="0.25">
      <c r="D207" s="69">
        <f t="shared" si="25"/>
        <v>196</v>
      </c>
      <c r="E207" s="72">
        <f t="shared" si="26"/>
        <v>50496</v>
      </c>
      <c r="F207" s="70">
        <f t="shared" si="27"/>
        <v>0</v>
      </c>
      <c r="G207" s="83">
        <f t="shared" si="21"/>
        <v>0</v>
      </c>
      <c r="H207" s="83">
        <f t="shared" si="22"/>
        <v>0</v>
      </c>
      <c r="I207" s="83">
        <f t="shared" si="23"/>
        <v>0</v>
      </c>
      <c r="J207" s="84">
        <f t="shared" si="24"/>
        <v>0</v>
      </c>
    </row>
    <row r="208" spans="4:10" ht="15.75" x14ac:dyDescent="0.25">
      <c r="D208" s="69">
        <f t="shared" si="25"/>
        <v>197</v>
      </c>
      <c r="E208" s="72">
        <f t="shared" si="26"/>
        <v>50526</v>
      </c>
      <c r="F208" s="70">
        <f t="shared" si="27"/>
        <v>0</v>
      </c>
      <c r="G208" s="83">
        <f t="shared" si="21"/>
        <v>0</v>
      </c>
      <c r="H208" s="83">
        <f t="shared" si="22"/>
        <v>0</v>
      </c>
      <c r="I208" s="83">
        <f t="shared" si="23"/>
        <v>0</v>
      </c>
      <c r="J208" s="84">
        <f t="shared" si="24"/>
        <v>0</v>
      </c>
    </row>
    <row r="209" spans="4:10" ht="15.75" x14ac:dyDescent="0.25">
      <c r="D209" s="69">
        <f t="shared" si="25"/>
        <v>198</v>
      </c>
      <c r="E209" s="72">
        <f t="shared" si="26"/>
        <v>50557</v>
      </c>
      <c r="F209" s="70">
        <f t="shared" si="27"/>
        <v>0</v>
      </c>
      <c r="G209" s="83">
        <f t="shared" si="21"/>
        <v>0</v>
      </c>
      <c r="H209" s="83">
        <f t="shared" si="22"/>
        <v>0</v>
      </c>
      <c r="I209" s="83">
        <f t="shared" si="23"/>
        <v>0</v>
      </c>
      <c r="J209" s="84">
        <f t="shared" si="24"/>
        <v>0</v>
      </c>
    </row>
    <row r="210" spans="4:10" ht="15.75" x14ac:dyDescent="0.25">
      <c r="D210" s="69">
        <f t="shared" si="25"/>
        <v>199</v>
      </c>
      <c r="E210" s="72">
        <f t="shared" si="26"/>
        <v>50587</v>
      </c>
      <c r="F210" s="70">
        <f t="shared" si="27"/>
        <v>0</v>
      </c>
      <c r="G210" s="83">
        <f t="shared" si="21"/>
        <v>0</v>
      </c>
      <c r="H210" s="83">
        <f t="shared" si="22"/>
        <v>0</v>
      </c>
      <c r="I210" s="83">
        <f t="shared" si="23"/>
        <v>0</v>
      </c>
      <c r="J210" s="84">
        <f t="shared" si="24"/>
        <v>0</v>
      </c>
    </row>
    <row r="211" spans="4:10" ht="15.75" x14ac:dyDescent="0.25">
      <c r="D211" s="69">
        <f t="shared" si="25"/>
        <v>200</v>
      </c>
      <c r="E211" s="72">
        <f t="shared" si="26"/>
        <v>50618</v>
      </c>
      <c r="F211" s="70">
        <f t="shared" si="27"/>
        <v>0</v>
      </c>
      <c r="G211" s="83">
        <f t="shared" si="21"/>
        <v>0</v>
      </c>
      <c r="H211" s="83">
        <f t="shared" si="22"/>
        <v>0</v>
      </c>
      <c r="I211" s="83">
        <f t="shared" si="23"/>
        <v>0</v>
      </c>
      <c r="J211" s="84">
        <f t="shared" si="24"/>
        <v>0</v>
      </c>
    </row>
    <row r="212" spans="4:10" ht="15.75" x14ac:dyDescent="0.25">
      <c r="D212" s="69">
        <f t="shared" si="25"/>
        <v>201</v>
      </c>
      <c r="E212" s="72">
        <f t="shared" si="26"/>
        <v>50649</v>
      </c>
      <c r="F212" s="70">
        <f t="shared" si="27"/>
        <v>0</v>
      </c>
      <c r="G212" s="83">
        <f t="shared" si="21"/>
        <v>0</v>
      </c>
      <c r="H212" s="83">
        <f t="shared" si="22"/>
        <v>0</v>
      </c>
      <c r="I212" s="83">
        <f t="shared" si="23"/>
        <v>0</v>
      </c>
      <c r="J212" s="84">
        <f t="shared" si="24"/>
        <v>0</v>
      </c>
    </row>
    <row r="213" spans="4:10" ht="15.75" x14ac:dyDescent="0.25">
      <c r="D213" s="69">
        <f t="shared" si="25"/>
        <v>202</v>
      </c>
      <c r="E213" s="72">
        <f t="shared" si="26"/>
        <v>50679</v>
      </c>
      <c r="F213" s="70">
        <f t="shared" si="27"/>
        <v>0</v>
      </c>
      <c r="G213" s="83">
        <f t="shared" si="21"/>
        <v>0</v>
      </c>
      <c r="H213" s="83">
        <f t="shared" si="22"/>
        <v>0</v>
      </c>
      <c r="I213" s="83">
        <f t="shared" si="23"/>
        <v>0</v>
      </c>
      <c r="J213" s="84">
        <f t="shared" si="24"/>
        <v>0</v>
      </c>
    </row>
    <row r="214" spans="4:10" ht="15.75" x14ac:dyDescent="0.25">
      <c r="D214" s="69">
        <f t="shared" si="25"/>
        <v>203</v>
      </c>
      <c r="E214" s="72">
        <f t="shared" si="26"/>
        <v>50710</v>
      </c>
      <c r="F214" s="70">
        <f t="shared" si="27"/>
        <v>0</v>
      </c>
      <c r="G214" s="83">
        <f t="shared" si="21"/>
        <v>0</v>
      </c>
      <c r="H214" s="83">
        <f t="shared" si="22"/>
        <v>0</v>
      </c>
      <c r="I214" s="83">
        <f t="shared" si="23"/>
        <v>0</v>
      </c>
      <c r="J214" s="84">
        <f t="shared" si="24"/>
        <v>0</v>
      </c>
    </row>
    <row r="215" spans="4:10" ht="15.75" x14ac:dyDescent="0.25">
      <c r="D215" s="69">
        <f t="shared" si="25"/>
        <v>204</v>
      </c>
      <c r="E215" s="72">
        <f t="shared" si="26"/>
        <v>50740</v>
      </c>
      <c r="F215" s="70">
        <f t="shared" si="27"/>
        <v>0</v>
      </c>
      <c r="G215" s="83">
        <f t="shared" si="21"/>
        <v>0</v>
      </c>
      <c r="H215" s="83">
        <f t="shared" si="22"/>
        <v>0</v>
      </c>
      <c r="I215" s="83">
        <f t="shared" si="23"/>
        <v>0</v>
      </c>
      <c r="J215" s="84">
        <f t="shared" si="24"/>
        <v>0</v>
      </c>
    </row>
    <row r="216" spans="4:10" ht="15.75" x14ac:dyDescent="0.25">
      <c r="D216" s="69">
        <f t="shared" si="25"/>
        <v>205</v>
      </c>
      <c r="E216" s="72">
        <f t="shared" si="26"/>
        <v>50771</v>
      </c>
      <c r="F216" s="70">
        <f t="shared" si="27"/>
        <v>0</v>
      </c>
      <c r="G216" s="83">
        <f t="shared" si="21"/>
        <v>0</v>
      </c>
      <c r="H216" s="83">
        <f t="shared" si="22"/>
        <v>0</v>
      </c>
      <c r="I216" s="83">
        <f t="shared" si="23"/>
        <v>0</v>
      </c>
      <c r="J216" s="84">
        <f t="shared" si="24"/>
        <v>0</v>
      </c>
    </row>
    <row r="217" spans="4:10" ht="15.75" x14ac:dyDescent="0.25">
      <c r="D217" s="69">
        <f t="shared" si="25"/>
        <v>206</v>
      </c>
      <c r="E217" s="72">
        <f t="shared" si="26"/>
        <v>50802</v>
      </c>
      <c r="F217" s="70">
        <f t="shared" si="27"/>
        <v>0</v>
      </c>
      <c r="G217" s="83">
        <f t="shared" si="21"/>
        <v>0</v>
      </c>
      <c r="H217" s="83">
        <f t="shared" si="22"/>
        <v>0</v>
      </c>
      <c r="I217" s="83">
        <f t="shared" si="23"/>
        <v>0</v>
      </c>
      <c r="J217" s="84">
        <f t="shared" si="24"/>
        <v>0</v>
      </c>
    </row>
    <row r="218" spans="4:10" ht="15.75" x14ac:dyDescent="0.25">
      <c r="D218" s="69">
        <f t="shared" si="25"/>
        <v>207</v>
      </c>
      <c r="E218" s="72">
        <f t="shared" si="26"/>
        <v>50830</v>
      </c>
      <c r="F218" s="70">
        <f t="shared" si="27"/>
        <v>0</v>
      </c>
      <c r="G218" s="83">
        <f t="shared" si="21"/>
        <v>0</v>
      </c>
      <c r="H218" s="83">
        <f t="shared" si="22"/>
        <v>0</v>
      </c>
      <c r="I218" s="83">
        <f t="shared" si="23"/>
        <v>0</v>
      </c>
      <c r="J218" s="84">
        <f t="shared" si="24"/>
        <v>0</v>
      </c>
    </row>
    <row r="219" spans="4:10" ht="15.75" x14ac:dyDescent="0.25">
      <c r="D219" s="69">
        <f t="shared" si="25"/>
        <v>208</v>
      </c>
      <c r="E219" s="72">
        <f t="shared" si="26"/>
        <v>50861</v>
      </c>
      <c r="F219" s="70">
        <f t="shared" si="27"/>
        <v>0</v>
      </c>
      <c r="G219" s="83">
        <f t="shared" si="21"/>
        <v>0</v>
      </c>
      <c r="H219" s="83">
        <f t="shared" si="22"/>
        <v>0</v>
      </c>
      <c r="I219" s="83">
        <f t="shared" si="23"/>
        <v>0</v>
      </c>
      <c r="J219" s="84">
        <f t="shared" si="24"/>
        <v>0</v>
      </c>
    </row>
    <row r="220" spans="4:10" ht="15.75" x14ac:dyDescent="0.25">
      <c r="D220" s="69">
        <f t="shared" si="25"/>
        <v>209</v>
      </c>
      <c r="E220" s="72">
        <f t="shared" si="26"/>
        <v>50891</v>
      </c>
      <c r="F220" s="70">
        <f t="shared" si="27"/>
        <v>0</v>
      </c>
      <c r="G220" s="83">
        <f t="shared" si="21"/>
        <v>0</v>
      </c>
      <c r="H220" s="83">
        <f t="shared" si="22"/>
        <v>0</v>
      </c>
      <c r="I220" s="83">
        <f t="shared" si="23"/>
        <v>0</v>
      </c>
      <c r="J220" s="84">
        <f t="shared" si="24"/>
        <v>0</v>
      </c>
    </row>
    <row r="221" spans="4:10" ht="15.75" x14ac:dyDescent="0.25">
      <c r="D221" s="69">
        <f t="shared" si="25"/>
        <v>210</v>
      </c>
      <c r="E221" s="72">
        <f t="shared" si="26"/>
        <v>50922</v>
      </c>
      <c r="F221" s="70">
        <f t="shared" si="27"/>
        <v>0</v>
      </c>
      <c r="G221" s="83">
        <f t="shared" si="21"/>
        <v>0</v>
      </c>
      <c r="H221" s="83">
        <f t="shared" si="22"/>
        <v>0</v>
      </c>
      <c r="I221" s="83">
        <f t="shared" si="23"/>
        <v>0</v>
      </c>
      <c r="J221" s="84">
        <f t="shared" si="24"/>
        <v>0</v>
      </c>
    </row>
    <row r="222" spans="4:10" ht="15.75" x14ac:dyDescent="0.25">
      <c r="D222" s="69">
        <f t="shared" si="25"/>
        <v>211</v>
      </c>
      <c r="E222" s="72">
        <f t="shared" si="26"/>
        <v>50952</v>
      </c>
      <c r="F222" s="70">
        <f t="shared" si="27"/>
        <v>0</v>
      </c>
      <c r="G222" s="83">
        <f t="shared" si="21"/>
        <v>0</v>
      </c>
      <c r="H222" s="83">
        <f t="shared" si="22"/>
        <v>0</v>
      </c>
      <c r="I222" s="83">
        <f t="shared" si="23"/>
        <v>0</v>
      </c>
      <c r="J222" s="84">
        <f t="shared" si="24"/>
        <v>0</v>
      </c>
    </row>
    <row r="223" spans="4:10" ht="15.75" x14ac:dyDescent="0.25">
      <c r="D223" s="69">
        <f t="shared" si="25"/>
        <v>212</v>
      </c>
      <c r="E223" s="72">
        <f t="shared" si="26"/>
        <v>50983</v>
      </c>
      <c r="F223" s="70">
        <f t="shared" si="27"/>
        <v>0</v>
      </c>
      <c r="G223" s="83">
        <f t="shared" si="21"/>
        <v>0</v>
      </c>
      <c r="H223" s="83">
        <f t="shared" si="22"/>
        <v>0</v>
      </c>
      <c r="I223" s="83">
        <f t="shared" si="23"/>
        <v>0</v>
      </c>
      <c r="J223" s="84">
        <f t="shared" si="24"/>
        <v>0</v>
      </c>
    </row>
    <row r="224" spans="4:10" ht="15.75" x14ac:dyDescent="0.25">
      <c r="D224" s="69">
        <f t="shared" si="25"/>
        <v>213</v>
      </c>
      <c r="E224" s="72">
        <f t="shared" si="26"/>
        <v>51014</v>
      </c>
      <c r="F224" s="70">
        <f t="shared" si="27"/>
        <v>0</v>
      </c>
      <c r="G224" s="83">
        <f t="shared" si="21"/>
        <v>0</v>
      </c>
      <c r="H224" s="83">
        <f t="shared" si="22"/>
        <v>0</v>
      </c>
      <c r="I224" s="83">
        <f t="shared" si="23"/>
        <v>0</v>
      </c>
      <c r="J224" s="84">
        <f t="shared" si="24"/>
        <v>0</v>
      </c>
    </row>
    <row r="225" spans="4:10" ht="15.75" x14ac:dyDescent="0.25">
      <c r="D225" s="69">
        <f t="shared" si="25"/>
        <v>214</v>
      </c>
      <c r="E225" s="72">
        <f t="shared" si="26"/>
        <v>51044</v>
      </c>
      <c r="F225" s="70">
        <f t="shared" si="27"/>
        <v>0</v>
      </c>
      <c r="G225" s="83">
        <f t="shared" si="21"/>
        <v>0</v>
      </c>
      <c r="H225" s="83">
        <f t="shared" si="22"/>
        <v>0</v>
      </c>
      <c r="I225" s="83">
        <f t="shared" si="23"/>
        <v>0</v>
      </c>
      <c r="J225" s="84">
        <f t="shared" si="24"/>
        <v>0</v>
      </c>
    </row>
    <row r="226" spans="4:10" ht="15.75" x14ac:dyDescent="0.25">
      <c r="D226" s="69">
        <f t="shared" si="25"/>
        <v>215</v>
      </c>
      <c r="E226" s="72">
        <f t="shared" si="26"/>
        <v>51075</v>
      </c>
      <c r="F226" s="70">
        <f t="shared" si="27"/>
        <v>0</v>
      </c>
      <c r="G226" s="83">
        <f t="shared" si="21"/>
        <v>0</v>
      </c>
      <c r="H226" s="83">
        <f t="shared" si="22"/>
        <v>0</v>
      </c>
      <c r="I226" s="83">
        <f t="shared" si="23"/>
        <v>0</v>
      </c>
      <c r="J226" s="84">
        <f t="shared" si="24"/>
        <v>0</v>
      </c>
    </row>
    <row r="227" spans="4:10" ht="15.75" x14ac:dyDescent="0.25">
      <c r="D227" s="69">
        <f t="shared" si="25"/>
        <v>216</v>
      </c>
      <c r="E227" s="72">
        <f t="shared" si="26"/>
        <v>51105</v>
      </c>
      <c r="F227" s="70">
        <f t="shared" si="27"/>
        <v>0</v>
      </c>
      <c r="G227" s="83">
        <f t="shared" si="21"/>
        <v>0</v>
      </c>
      <c r="H227" s="83">
        <f t="shared" si="22"/>
        <v>0</v>
      </c>
      <c r="I227" s="83">
        <f t="shared" si="23"/>
        <v>0</v>
      </c>
      <c r="J227" s="84">
        <f t="shared" si="24"/>
        <v>0</v>
      </c>
    </row>
    <row r="228" spans="4:10" ht="15.75" x14ac:dyDescent="0.25">
      <c r="D228" s="69">
        <f t="shared" si="25"/>
        <v>217</v>
      </c>
      <c r="E228" s="72">
        <f t="shared" si="26"/>
        <v>51136</v>
      </c>
      <c r="F228" s="70">
        <f t="shared" si="27"/>
        <v>0</v>
      </c>
      <c r="G228" s="83">
        <f t="shared" si="21"/>
        <v>0</v>
      </c>
      <c r="H228" s="83">
        <f t="shared" si="22"/>
        <v>0</v>
      </c>
      <c r="I228" s="83">
        <f t="shared" si="23"/>
        <v>0</v>
      </c>
      <c r="J228" s="84">
        <f t="shared" si="24"/>
        <v>0</v>
      </c>
    </row>
    <row r="229" spans="4:10" ht="15.75" x14ac:dyDescent="0.25">
      <c r="D229" s="69">
        <f t="shared" si="25"/>
        <v>218</v>
      </c>
      <c r="E229" s="72">
        <f t="shared" si="26"/>
        <v>51167</v>
      </c>
      <c r="F229" s="70">
        <f t="shared" si="27"/>
        <v>0</v>
      </c>
      <c r="G229" s="83">
        <f t="shared" si="21"/>
        <v>0</v>
      </c>
      <c r="H229" s="83">
        <f t="shared" si="22"/>
        <v>0</v>
      </c>
      <c r="I229" s="83">
        <f t="shared" si="23"/>
        <v>0</v>
      </c>
      <c r="J229" s="84">
        <f t="shared" si="24"/>
        <v>0</v>
      </c>
    </row>
    <row r="230" spans="4:10" ht="15.75" x14ac:dyDescent="0.25">
      <c r="D230" s="69">
        <f t="shared" si="25"/>
        <v>219</v>
      </c>
      <c r="E230" s="72">
        <f t="shared" si="26"/>
        <v>51196</v>
      </c>
      <c r="F230" s="70">
        <f t="shared" si="27"/>
        <v>0</v>
      </c>
      <c r="G230" s="83">
        <f t="shared" si="21"/>
        <v>0</v>
      </c>
      <c r="H230" s="83">
        <f t="shared" si="22"/>
        <v>0</v>
      </c>
      <c r="I230" s="83">
        <f t="shared" si="23"/>
        <v>0</v>
      </c>
      <c r="J230" s="84">
        <f t="shared" si="24"/>
        <v>0</v>
      </c>
    </row>
    <row r="231" spans="4:10" ht="15.75" x14ac:dyDescent="0.25">
      <c r="D231" s="69">
        <f t="shared" si="25"/>
        <v>220</v>
      </c>
      <c r="E231" s="72">
        <f t="shared" si="26"/>
        <v>51227</v>
      </c>
      <c r="F231" s="70">
        <f t="shared" si="27"/>
        <v>0</v>
      </c>
      <c r="G231" s="83">
        <f t="shared" si="21"/>
        <v>0</v>
      </c>
      <c r="H231" s="83">
        <f t="shared" si="22"/>
        <v>0</v>
      </c>
      <c r="I231" s="83">
        <f t="shared" si="23"/>
        <v>0</v>
      </c>
      <c r="J231" s="84">
        <f t="shared" si="24"/>
        <v>0</v>
      </c>
    </row>
    <row r="232" spans="4:10" ht="15.75" x14ac:dyDescent="0.25">
      <c r="D232" s="69">
        <f t="shared" si="25"/>
        <v>221</v>
      </c>
      <c r="E232" s="72">
        <f t="shared" si="26"/>
        <v>51257</v>
      </c>
      <c r="F232" s="70">
        <f t="shared" si="27"/>
        <v>0</v>
      </c>
      <c r="G232" s="83">
        <f t="shared" si="21"/>
        <v>0</v>
      </c>
      <c r="H232" s="83">
        <f t="shared" si="22"/>
        <v>0</v>
      </c>
      <c r="I232" s="83">
        <f t="shared" si="23"/>
        <v>0</v>
      </c>
      <c r="J232" s="84">
        <f t="shared" si="24"/>
        <v>0</v>
      </c>
    </row>
    <row r="233" spans="4:10" ht="15.75" x14ac:dyDescent="0.25">
      <c r="D233" s="69">
        <f t="shared" si="25"/>
        <v>222</v>
      </c>
      <c r="E233" s="72">
        <f t="shared" si="26"/>
        <v>51288</v>
      </c>
      <c r="F233" s="70">
        <f t="shared" si="27"/>
        <v>0</v>
      </c>
      <c r="G233" s="83">
        <f t="shared" si="21"/>
        <v>0</v>
      </c>
      <c r="H233" s="83">
        <f t="shared" si="22"/>
        <v>0</v>
      </c>
      <c r="I233" s="83">
        <f t="shared" si="23"/>
        <v>0</v>
      </c>
      <c r="J233" s="84">
        <f t="shared" si="24"/>
        <v>0</v>
      </c>
    </row>
    <row r="234" spans="4:10" ht="15.75" x14ac:dyDescent="0.25">
      <c r="D234" s="69">
        <f t="shared" si="25"/>
        <v>223</v>
      </c>
      <c r="E234" s="72">
        <f t="shared" si="26"/>
        <v>51318</v>
      </c>
      <c r="F234" s="70">
        <f t="shared" si="27"/>
        <v>0</v>
      </c>
      <c r="G234" s="83">
        <f t="shared" si="21"/>
        <v>0</v>
      </c>
      <c r="H234" s="83">
        <f t="shared" si="22"/>
        <v>0</v>
      </c>
      <c r="I234" s="83">
        <f t="shared" si="23"/>
        <v>0</v>
      </c>
      <c r="J234" s="84">
        <f t="shared" si="24"/>
        <v>0</v>
      </c>
    </row>
    <row r="235" spans="4:10" ht="15.75" x14ac:dyDescent="0.25">
      <c r="D235" s="69">
        <f t="shared" si="25"/>
        <v>224</v>
      </c>
      <c r="E235" s="72">
        <f t="shared" si="26"/>
        <v>51349</v>
      </c>
      <c r="F235" s="70">
        <f t="shared" si="27"/>
        <v>0</v>
      </c>
      <c r="G235" s="83">
        <f t="shared" si="21"/>
        <v>0</v>
      </c>
      <c r="H235" s="83">
        <f t="shared" si="22"/>
        <v>0</v>
      </c>
      <c r="I235" s="83">
        <f t="shared" si="23"/>
        <v>0</v>
      </c>
      <c r="J235" s="84">
        <f t="shared" si="24"/>
        <v>0</v>
      </c>
    </row>
    <row r="236" spans="4:10" ht="15.75" x14ac:dyDescent="0.25">
      <c r="D236" s="69">
        <f t="shared" si="25"/>
        <v>225</v>
      </c>
      <c r="E236" s="72">
        <f t="shared" si="26"/>
        <v>51380</v>
      </c>
      <c r="F236" s="70">
        <f t="shared" si="27"/>
        <v>0</v>
      </c>
      <c r="G236" s="83">
        <f t="shared" si="21"/>
        <v>0</v>
      </c>
      <c r="H236" s="83">
        <f t="shared" si="22"/>
        <v>0</v>
      </c>
      <c r="I236" s="83">
        <f t="shared" si="23"/>
        <v>0</v>
      </c>
      <c r="J236" s="84">
        <f t="shared" si="24"/>
        <v>0</v>
      </c>
    </row>
    <row r="237" spans="4:10" ht="15.75" x14ac:dyDescent="0.25">
      <c r="D237" s="69">
        <f t="shared" si="25"/>
        <v>226</v>
      </c>
      <c r="E237" s="72">
        <f t="shared" si="26"/>
        <v>51410</v>
      </c>
      <c r="F237" s="70">
        <f t="shared" si="27"/>
        <v>0</v>
      </c>
      <c r="G237" s="83">
        <f t="shared" si="21"/>
        <v>0</v>
      </c>
      <c r="H237" s="83">
        <f t="shared" si="22"/>
        <v>0</v>
      </c>
      <c r="I237" s="83">
        <f t="shared" si="23"/>
        <v>0</v>
      </c>
      <c r="J237" s="84">
        <f t="shared" si="24"/>
        <v>0</v>
      </c>
    </row>
    <row r="238" spans="4:10" ht="15.75" x14ac:dyDescent="0.25">
      <c r="D238" s="69">
        <f t="shared" si="25"/>
        <v>227</v>
      </c>
      <c r="E238" s="72">
        <f t="shared" si="26"/>
        <v>51441</v>
      </c>
      <c r="F238" s="70">
        <f t="shared" si="27"/>
        <v>0</v>
      </c>
      <c r="G238" s="83">
        <f t="shared" si="21"/>
        <v>0</v>
      </c>
      <c r="H238" s="83">
        <f t="shared" si="22"/>
        <v>0</v>
      </c>
      <c r="I238" s="83">
        <f t="shared" si="23"/>
        <v>0</v>
      </c>
      <c r="J238" s="84">
        <f t="shared" si="24"/>
        <v>0</v>
      </c>
    </row>
    <row r="239" spans="4:10" ht="15.75" x14ac:dyDescent="0.25">
      <c r="D239" s="69">
        <f t="shared" si="25"/>
        <v>228</v>
      </c>
      <c r="E239" s="72">
        <f t="shared" si="26"/>
        <v>51471</v>
      </c>
      <c r="F239" s="70">
        <f t="shared" si="27"/>
        <v>0</v>
      </c>
      <c r="G239" s="83">
        <f t="shared" si="21"/>
        <v>0</v>
      </c>
      <c r="H239" s="83">
        <f t="shared" si="22"/>
        <v>0</v>
      </c>
      <c r="I239" s="83">
        <f t="shared" si="23"/>
        <v>0</v>
      </c>
      <c r="J239" s="84">
        <f t="shared" si="24"/>
        <v>0</v>
      </c>
    </row>
    <row r="240" spans="4:10" ht="15.75" x14ac:dyDescent="0.25">
      <c r="D240" s="69">
        <f t="shared" si="25"/>
        <v>229</v>
      </c>
      <c r="E240" s="72">
        <f t="shared" si="26"/>
        <v>51502</v>
      </c>
      <c r="F240" s="70">
        <f t="shared" si="27"/>
        <v>0</v>
      </c>
      <c r="G240" s="83">
        <f t="shared" si="21"/>
        <v>0</v>
      </c>
      <c r="H240" s="83">
        <f t="shared" si="22"/>
        <v>0</v>
      </c>
      <c r="I240" s="83">
        <f t="shared" si="23"/>
        <v>0</v>
      </c>
      <c r="J240" s="84">
        <f t="shared" si="24"/>
        <v>0</v>
      </c>
    </row>
    <row r="241" spans="4:10" ht="15.75" x14ac:dyDescent="0.25">
      <c r="D241" s="69">
        <f t="shared" si="25"/>
        <v>230</v>
      </c>
      <c r="E241" s="72">
        <f t="shared" si="26"/>
        <v>51533</v>
      </c>
      <c r="F241" s="70">
        <f t="shared" si="27"/>
        <v>0</v>
      </c>
      <c r="G241" s="83">
        <f t="shared" si="21"/>
        <v>0</v>
      </c>
      <c r="H241" s="83">
        <f t="shared" si="22"/>
        <v>0</v>
      </c>
      <c r="I241" s="83">
        <f t="shared" si="23"/>
        <v>0</v>
      </c>
      <c r="J241" s="84">
        <f t="shared" si="24"/>
        <v>0</v>
      </c>
    </row>
    <row r="242" spans="4:10" ht="15.75" x14ac:dyDescent="0.25">
      <c r="D242" s="69">
        <f t="shared" si="25"/>
        <v>231</v>
      </c>
      <c r="E242" s="72">
        <f t="shared" si="26"/>
        <v>51561</v>
      </c>
      <c r="F242" s="70">
        <f t="shared" si="27"/>
        <v>0</v>
      </c>
      <c r="G242" s="83">
        <f t="shared" si="21"/>
        <v>0</v>
      </c>
      <c r="H242" s="83">
        <f t="shared" si="22"/>
        <v>0</v>
      </c>
      <c r="I242" s="83">
        <f t="shared" si="23"/>
        <v>0</v>
      </c>
      <c r="J242" s="84">
        <f t="shared" si="24"/>
        <v>0</v>
      </c>
    </row>
    <row r="243" spans="4:10" ht="15.75" x14ac:dyDescent="0.25">
      <c r="D243" s="69">
        <f t="shared" si="25"/>
        <v>232</v>
      </c>
      <c r="E243" s="72">
        <f t="shared" si="26"/>
        <v>51592</v>
      </c>
      <c r="F243" s="70">
        <f t="shared" si="27"/>
        <v>0</v>
      </c>
      <c r="G243" s="83">
        <f t="shared" si="21"/>
        <v>0</v>
      </c>
      <c r="H243" s="83">
        <f t="shared" si="22"/>
        <v>0</v>
      </c>
      <c r="I243" s="83">
        <f t="shared" si="23"/>
        <v>0</v>
      </c>
      <c r="J243" s="84">
        <f t="shared" si="24"/>
        <v>0</v>
      </c>
    </row>
    <row r="244" spans="4:10" ht="15.75" x14ac:dyDescent="0.25">
      <c r="D244" s="69">
        <f t="shared" si="25"/>
        <v>233</v>
      </c>
      <c r="E244" s="72">
        <f t="shared" si="26"/>
        <v>51622</v>
      </c>
      <c r="F244" s="70">
        <f t="shared" si="27"/>
        <v>0</v>
      </c>
      <c r="G244" s="83">
        <f t="shared" si="21"/>
        <v>0</v>
      </c>
      <c r="H244" s="83">
        <f t="shared" si="22"/>
        <v>0</v>
      </c>
      <c r="I244" s="83">
        <f t="shared" si="23"/>
        <v>0</v>
      </c>
      <c r="J244" s="84">
        <f t="shared" si="24"/>
        <v>0</v>
      </c>
    </row>
    <row r="245" spans="4:10" ht="15.75" x14ac:dyDescent="0.25">
      <c r="D245" s="69">
        <f t="shared" si="25"/>
        <v>234</v>
      </c>
      <c r="E245" s="72">
        <f t="shared" si="26"/>
        <v>51653</v>
      </c>
      <c r="F245" s="70">
        <f t="shared" si="27"/>
        <v>0</v>
      </c>
      <c r="G245" s="83">
        <f t="shared" si="21"/>
        <v>0</v>
      </c>
      <c r="H245" s="83">
        <f t="shared" si="22"/>
        <v>0</v>
      </c>
      <c r="I245" s="83">
        <f t="shared" si="23"/>
        <v>0</v>
      </c>
      <c r="J245" s="84">
        <f t="shared" si="24"/>
        <v>0</v>
      </c>
    </row>
    <row r="246" spans="4:10" ht="15.75" x14ac:dyDescent="0.25">
      <c r="D246" s="69">
        <f t="shared" si="25"/>
        <v>235</v>
      </c>
      <c r="E246" s="72">
        <f t="shared" si="26"/>
        <v>51683</v>
      </c>
      <c r="F246" s="70">
        <f t="shared" si="27"/>
        <v>0</v>
      </c>
      <c r="G246" s="83">
        <f t="shared" si="21"/>
        <v>0</v>
      </c>
      <c r="H246" s="83">
        <f t="shared" si="22"/>
        <v>0</v>
      </c>
      <c r="I246" s="83">
        <f t="shared" si="23"/>
        <v>0</v>
      </c>
      <c r="J246" s="84">
        <f t="shared" si="24"/>
        <v>0</v>
      </c>
    </row>
    <row r="247" spans="4:10" ht="15.75" x14ac:dyDescent="0.25">
      <c r="D247" s="69">
        <f t="shared" si="25"/>
        <v>236</v>
      </c>
      <c r="E247" s="72">
        <f t="shared" si="26"/>
        <v>51714</v>
      </c>
      <c r="F247" s="70">
        <f t="shared" si="27"/>
        <v>0</v>
      </c>
      <c r="G247" s="83">
        <f t="shared" si="21"/>
        <v>0</v>
      </c>
      <c r="H247" s="83">
        <f t="shared" si="22"/>
        <v>0</v>
      </c>
      <c r="I247" s="83">
        <f t="shared" si="23"/>
        <v>0</v>
      </c>
      <c r="J247" s="84">
        <f t="shared" si="24"/>
        <v>0</v>
      </c>
    </row>
    <row r="248" spans="4:10" ht="15.75" x14ac:dyDescent="0.25">
      <c r="D248" s="69">
        <f t="shared" si="25"/>
        <v>237</v>
      </c>
      <c r="E248" s="72">
        <f t="shared" si="26"/>
        <v>51745</v>
      </c>
      <c r="F248" s="70">
        <f t="shared" si="27"/>
        <v>0</v>
      </c>
      <c r="G248" s="83">
        <f t="shared" si="21"/>
        <v>0</v>
      </c>
      <c r="H248" s="83">
        <f t="shared" si="22"/>
        <v>0</v>
      </c>
      <c r="I248" s="83">
        <f t="shared" si="23"/>
        <v>0</v>
      </c>
      <c r="J248" s="84">
        <f t="shared" si="24"/>
        <v>0</v>
      </c>
    </row>
    <row r="249" spans="4:10" ht="15.75" x14ac:dyDescent="0.25">
      <c r="D249" s="69">
        <f t="shared" si="25"/>
        <v>238</v>
      </c>
      <c r="E249" s="72">
        <f t="shared" si="26"/>
        <v>51775</v>
      </c>
      <c r="F249" s="70">
        <f t="shared" si="27"/>
        <v>0</v>
      </c>
      <c r="G249" s="83">
        <f t="shared" si="21"/>
        <v>0</v>
      </c>
      <c r="H249" s="83">
        <f t="shared" si="22"/>
        <v>0</v>
      </c>
      <c r="I249" s="83">
        <f t="shared" si="23"/>
        <v>0</v>
      </c>
      <c r="J249" s="84">
        <f t="shared" si="24"/>
        <v>0</v>
      </c>
    </row>
    <row r="250" spans="4:10" ht="15.75" x14ac:dyDescent="0.25">
      <c r="D250" s="69">
        <f t="shared" si="25"/>
        <v>239</v>
      </c>
      <c r="E250" s="72">
        <f t="shared" si="26"/>
        <v>51806</v>
      </c>
      <c r="F250" s="70">
        <f t="shared" si="27"/>
        <v>0</v>
      </c>
      <c r="G250" s="83">
        <f t="shared" si="21"/>
        <v>0</v>
      </c>
      <c r="H250" s="83">
        <f t="shared" si="22"/>
        <v>0</v>
      </c>
      <c r="I250" s="83">
        <f t="shared" si="23"/>
        <v>0</v>
      </c>
      <c r="J250" s="84">
        <f t="shared" si="24"/>
        <v>0</v>
      </c>
    </row>
    <row r="251" spans="4:10" ht="15.75" x14ac:dyDescent="0.25">
      <c r="D251" s="69">
        <f t="shared" si="25"/>
        <v>240</v>
      </c>
      <c r="E251" s="72">
        <f t="shared" si="26"/>
        <v>51836</v>
      </c>
      <c r="F251" s="70">
        <f t="shared" si="27"/>
        <v>0</v>
      </c>
      <c r="G251" s="83">
        <f t="shared" si="21"/>
        <v>0</v>
      </c>
      <c r="H251" s="83">
        <f t="shared" si="22"/>
        <v>0</v>
      </c>
      <c r="I251" s="83">
        <f t="shared" si="23"/>
        <v>0</v>
      </c>
      <c r="J251" s="84">
        <f t="shared" si="24"/>
        <v>0</v>
      </c>
    </row>
    <row r="252" spans="4:10" ht="15.75" x14ac:dyDescent="0.25">
      <c r="D252" s="69">
        <f t="shared" si="25"/>
        <v>241</v>
      </c>
      <c r="E252" s="72">
        <f t="shared" si="26"/>
        <v>51867</v>
      </c>
      <c r="F252" s="70">
        <f t="shared" si="27"/>
        <v>0</v>
      </c>
      <c r="G252" s="83">
        <f t="shared" si="21"/>
        <v>0</v>
      </c>
      <c r="H252" s="83">
        <f t="shared" si="22"/>
        <v>0</v>
      </c>
      <c r="I252" s="83">
        <f t="shared" si="23"/>
        <v>0</v>
      </c>
      <c r="J252" s="84">
        <f t="shared" si="24"/>
        <v>0</v>
      </c>
    </row>
    <row r="253" spans="4:10" ht="15.75" x14ac:dyDescent="0.25">
      <c r="D253" s="69">
        <f t="shared" si="25"/>
        <v>242</v>
      </c>
      <c r="E253" s="72">
        <f t="shared" si="26"/>
        <v>51898</v>
      </c>
      <c r="F253" s="70">
        <f t="shared" si="27"/>
        <v>0</v>
      </c>
      <c r="G253" s="83">
        <f t="shared" si="21"/>
        <v>0</v>
      </c>
      <c r="H253" s="83">
        <f t="shared" si="22"/>
        <v>0</v>
      </c>
      <c r="I253" s="83">
        <f t="shared" si="23"/>
        <v>0</v>
      </c>
      <c r="J253" s="84">
        <f t="shared" si="24"/>
        <v>0</v>
      </c>
    </row>
    <row r="254" spans="4:10" ht="15.75" x14ac:dyDescent="0.25">
      <c r="D254" s="69">
        <f t="shared" si="25"/>
        <v>243</v>
      </c>
      <c r="E254" s="72">
        <f t="shared" si="26"/>
        <v>51926</v>
      </c>
      <c r="F254" s="70">
        <f t="shared" si="27"/>
        <v>0</v>
      </c>
      <c r="G254" s="83">
        <f t="shared" si="21"/>
        <v>0</v>
      </c>
      <c r="H254" s="83">
        <f t="shared" si="22"/>
        <v>0</v>
      </c>
      <c r="I254" s="83">
        <f t="shared" si="23"/>
        <v>0</v>
      </c>
      <c r="J254" s="84">
        <f t="shared" si="24"/>
        <v>0</v>
      </c>
    </row>
    <row r="255" spans="4:10" ht="15.75" x14ac:dyDescent="0.25">
      <c r="D255" s="69">
        <f t="shared" si="25"/>
        <v>244</v>
      </c>
      <c r="E255" s="72">
        <f t="shared" si="26"/>
        <v>51957</v>
      </c>
      <c r="F255" s="70">
        <f t="shared" si="27"/>
        <v>0</v>
      </c>
      <c r="G255" s="83">
        <f t="shared" si="21"/>
        <v>0</v>
      </c>
      <c r="H255" s="83">
        <f t="shared" si="22"/>
        <v>0</v>
      </c>
      <c r="I255" s="83">
        <f t="shared" si="23"/>
        <v>0</v>
      </c>
      <c r="J255" s="84">
        <f t="shared" si="24"/>
        <v>0</v>
      </c>
    </row>
    <row r="256" spans="4:10" ht="15.75" x14ac:dyDescent="0.25">
      <c r="D256" s="69">
        <f t="shared" si="25"/>
        <v>245</v>
      </c>
      <c r="E256" s="72">
        <f t="shared" si="26"/>
        <v>51987</v>
      </c>
      <c r="F256" s="70">
        <f t="shared" si="27"/>
        <v>0</v>
      </c>
      <c r="G256" s="83">
        <f t="shared" si="21"/>
        <v>0</v>
      </c>
      <c r="H256" s="83">
        <f t="shared" si="22"/>
        <v>0</v>
      </c>
      <c r="I256" s="83">
        <f t="shared" si="23"/>
        <v>0</v>
      </c>
      <c r="J256" s="84">
        <f t="shared" si="24"/>
        <v>0</v>
      </c>
    </row>
    <row r="257" spans="4:10" ht="15.75" x14ac:dyDescent="0.25">
      <c r="D257" s="69">
        <f t="shared" si="25"/>
        <v>246</v>
      </c>
      <c r="E257" s="72">
        <f t="shared" si="26"/>
        <v>52018</v>
      </c>
      <c r="F257" s="70">
        <f t="shared" si="27"/>
        <v>0</v>
      </c>
      <c r="G257" s="83">
        <f t="shared" si="21"/>
        <v>0</v>
      </c>
      <c r="H257" s="83">
        <f t="shared" si="22"/>
        <v>0</v>
      </c>
      <c r="I257" s="83">
        <f t="shared" si="23"/>
        <v>0</v>
      </c>
      <c r="J257" s="84">
        <f t="shared" si="24"/>
        <v>0</v>
      </c>
    </row>
    <row r="258" spans="4:10" ht="15.75" x14ac:dyDescent="0.25">
      <c r="D258" s="69">
        <f t="shared" si="25"/>
        <v>247</v>
      </c>
      <c r="E258" s="72">
        <f t="shared" si="26"/>
        <v>52048</v>
      </c>
      <c r="F258" s="70">
        <f t="shared" si="27"/>
        <v>0</v>
      </c>
      <c r="G258" s="83">
        <f t="shared" si="21"/>
        <v>0</v>
      </c>
      <c r="H258" s="83">
        <f t="shared" si="22"/>
        <v>0</v>
      </c>
      <c r="I258" s="83">
        <f t="shared" si="23"/>
        <v>0</v>
      </c>
      <c r="J258" s="84">
        <f t="shared" si="24"/>
        <v>0</v>
      </c>
    </row>
    <row r="259" spans="4:10" ht="15.75" x14ac:dyDescent="0.25">
      <c r="D259" s="69">
        <f t="shared" si="25"/>
        <v>248</v>
      </c>
      <c r="E259" s="72">
        <f t="shared" si="26"/>
        <v>52079</v>
      </c>
      <c r="F259" s="70">
        <f t="shared" si="27"/>
        <v>0</v>
      </c>
      <c r="G259" s="83">
        <f t="shared" si="21"/>
        <v>0</v>
      </c>
      <c r="H259" s="83">
        <f t="shared" si="22"/>
        <v>0</v>
      </c>
      <c r="I259" s="83">
        <f t="shared" si="23"/>
        <v>0</v>
      </c>
      <c r="J259" s="84">
        <f t="shared" si="24"/>
        <v>0</v>
      </c>
    </row>
    <row r="260" spans="4:10" ht="15.75" x14ac:dyDescent="0.25">
      <c r="D260" s="69">
        <f t="shared" si="25"/>
        <v>249</v>
      </c>
      <c r="E260" s="72">
        <f t="shared" si="26"/>
        <v>52110</v>
      </c>
      <c r="F260" s="70">
        <f t="shared" si="27"/>
        <v>0</v>
      </c>
      <c r="G260" s="83">
        <f t="shared" si="21"/>
        <v>0</v>
      </c>
      <c r="H260" s="83">
        <f t="shared" si="22"/>
        <v>0</v>
      </c>
      <c r="I260" s="83">
        <f t="shared" si="23"/>
        <v>0</v>
      </c>
      <c r="J260" s="84">
        <f t="shared" si="24"/>
        <v>0</v>
      </c>
    </row>
    <row r="261" spans="4:10" ht="15.75" x14ac:dyDescent="0.25">
      <c r="D261" s="69">
        <f t="shared" si="25"/>
        <v>250</v>
      </c>
      <c r="E261" s="72">
        <f t="shared" si="26"/>
        <v>52140</v>
      </c>
      <c r="F261" s="70">
        <f t="shared" si="27"/>
        <v>0</v>
      </c>
      <c r="G261" s="83">
        <f t="shared" si="21"/>
        <v>0</v>
      </c>
      <c r="H261" s="83">
        <f t="shared" si="22"/>
        <v>0</v>
      </c>
      <c r="I261" s="83">
        <f t="shared" si="23"/>
        <v>0</v>
      </c>
      <c r="J261" s="84">
        <f t="shared" si="24"/>
        <v>0</v>
      </c>
    </row>
    <row r="262" spans="4:10" ht="15.75" x14ac:dyDescent="0.25">
      <c r="D262" s="69">
        <f t="shared" si="25"/>
        <v>251</v>
      </c>
      <c r="E262" s="72">
        <f t="shared" si="26"/>
        <v>52171</v>
      </c>
      <c r="F262" s="70">
        <f t="shared" si="27"/>
        <v>0</v>
      </c>
      <c r="G262" s="83">
        <f t="shared" si="21"/>
        <v>0</v>
      </c>
      <c r="H262" s="83">
        <f t="shared" si="22"/>
        <v>0</v>
      </c>
      <c r="I262" s="83">
        <f t="shared" si="23"/>
        <v>0</v>
      </c>
      <c r="J262" s="84">
        <f t="shared" si="24"/>
        <v>0</v>
      </c>
    </row>
    <row r="263" spans="4:10" ht="15.75" x14ac:dyDescent="0.25">
      <c r="D263" s="69">
        <f t="shared" si="25"/>
        <v>252</v>
      </c>
      <c r="E263" s="72">
        <f t="shared" si="26"/>
        <v>52201</v>
      </c>
      <c r="F263" s="70">
        <f t="shared" si="27"/>
        <v>0</v>
      </c>
      <c r="G263" s="83">
        <f t="shared" si="21"/>
        <v>0</v>
      </c>
      <c r="H263" s="83">
        <f t="shared" si="22"/>
        <v>0</v>
      </c>
      <c r="I263" s="83">
        <f t="shared" si="23"/>
        <v>0</v>
      </c>
      <c r="J263" s="84">
        <f t="shared" si="24"/>
        <v>0</v>
      </c>
    </row>
    <row r="264" spans="4:10" ht="15.75" x14ac:dyDescent="0.25">
      <c r="D264" s="69">
        <f t="shared" si="25"/>
        <v>253</v>
      </c>
      <c r="E264" s="72">
        <f t="shared" si="26"/>
        <v>52232</v>
      </c>
      <c r="F264" s="70">
        <f t="shared" si="27"/>
        <v>0</v>
      </c>
      <c r="G264" s="83">
        <f t="shared" si="21"/>
        <v>0</v>
      </c>
      <c r="H264" s="83">
        <f t="shared" si="22"/>
        <v>0</v>
      </c>
      <c r="I264" s="83">
        <f t="shared" si="23"/>
        <v>0</v>
      </c>
      <c r="J264" s="84">
        <f t="shared" si="24"/>
        <v>0</v>
      </c>
    </row>
    <row r="265" spans="4:10" ht="15.75" x14ac:dyDescent="0.25">
      <c r="D265" s="69">
        <f t="shared" si="25"/>
        <v>254</v>
      </c>
      <c r="E265" s="72">
        <f t="shared" si="26"/>
        <v>52263</v>
      </c>
      <c r="F265" s="70">
        <f t="shared" si="27"/>
        <v>0</v>
      </c>
      <c r="G265" s="83">
        <f t="shared" si="21"/>
        <v>0</v>
      </c>
      <c r="H265" s="83">
        <f t="shared" si="22"/>
        <v>0</v>
      </c>
      <c r="I265" s="83">
        <f t="shared" si="23"/>
        <v>0</v>
      </c>
      <c r="J265" s="84">
        <f t="shared" si="24"/>
        <v>0</v>
      </c>
    </row>
    <row r="266" spans="4:10" ht="15.75" x14ac:dyDescent="0.25">
      <c r="D266" s="69">
        <f t="shared" si="25"/>
        <v>255</v>
      </c>
      <c r="E266" s="72">
        <f t="shared" si="26"/>
        <v>52291</v>
      </c>
      <c r="F266" s="70">
        <f t="shared" si="27"/>
        <v>0</v>
      </c>
      <c r="G266" s="83">
        <f t="shared" si="21"/>
        <v>0</v>
      </c>
      <c r="H266" s="83">
        <f t="shared" si="22"/>
        <v>0</v>
      </c>
      <c r="I266" s="83">
        <f t="shared" si="23"/>
        <v>0</v>
      </c>
      <c r="J266" s="84">
        <f t="shared" si="24"/>
        <v>0</v>
      </c>
    </row>
    <row r="267" spans="4:10" ht="15.75" x14ac:dyDescent="0.25">
      <c r="D267" s="69">
        <f t="shared" si="25"/>
        <v>256</v>
      </c>
      <c r="E267" s="72">
        <f t="shared" si="26"/>
        <v>52322</v>
      </c>
      <c r="F267" s="70">
        <f t="shared" si="27"/>
        <v>0</v>
      </c>
      <c r="G267" s="83">
        <f t="shared" si="21"/>
        <v>0</v>
      </c>
      <c r="H267" s="83">
        <f t="shared" si="22"/>
        <v>0</v>
      </c>
      <c r="I267" s="83">
        <f t="shared" si="23"/>
        <v>0</v>
      </c>
      <c r="J267" s="84">
        <f t="shared" si="24"/>
        <v>0</v>
      </c>
    </row>
    <row r="268" spans="4:10" ht="15.75" x14ac:dyDescent="0.25">
      <c r="D268" s="69">
        <f t="shared" si="25"/>
        <v>257</v>
      </c>
      <c r="E268" s="72">
        <f t="shared" si="26"/>
        <v>52352</v>
      </c>
      <c r="F268" s="70">
        <f t="shared" si="27"/>
        <v>0</v>
      </c>
      <c r="G268" s="83">
        <f t="shared" si="21"/>
        <v>0</v>
      </c>
      <c r="H268" s="83">
        <f t="shared" si="22"/>
        <v>0</v>
      </c>
      <c r="I268" s="83">
        <f t="shared" si="23"/>
        <v>0</v>
      </c>
      <c r="J268" s="84">
        <f t="shared" si="24"/>
        <v>0</v>
      </c>
    </row>
    <row r="269" spans="4:10" ht="15.75" x14ac:dyDescent="0.25">
      <c r="D269" s="69">
        <f t="shared" si="25"/>
        <v>258</v>
      </c>
      <c r="E269" s="72">
        <f t="shared" si="26"/>
        <v>52383</v>
      </c>
      <c r="F269" s="70">
        <f t="shared" si="27"/>
        <v>0</v>
      </c>
      <c r="G269" s="83">
        <f t="shared" ref="G269:G332" si="28">PMT(($B$11/12),$B$12,-$B$15,0,0)</f>
        <v>0</v>
      </c>
      <c r="H269" s="83">
        <f t="shared" ref="H269:H332" si="29">(F269*$B$11)/12</f>
        <v>0</v>
      </c>
      <c r="I269" s="83">
        <f t="shared" ref="I269:I332" si="30">G269-H269</f>
        <v>0</v>
      </c>
      <c r="J269" s="84">
        <f t="shared" ref="J269:J332" si="31">F269-I269</f>
        <v>0</v>
      </c>
    </row>
    <row r="270" spans="4:10" ht="15.75" x14ac:dyDescent="0.25">
      <c r="D270" s="69">
        <f t="shared" ref="D270:D333" si="32">D269+1</f>
        <v>259</v>
      </c>
      <c r="E270" s="72">
        <f t="shared" ref="E270:E333" si="33">EDATE(E269,1)</f>
        <v>52413</v>
      </c>
      <c r="F270" s="70">
        <f t="shared" ref="F270:F333" si="34">J269</f>
        <v>0</v>
      </c>
      <c r="G270" s="83">
        <f t="shared" si="28"/>
        <v>0</v>
      </c>
      <c r="H270" s="83">
        <f t="shared" si="29"/>
        <v>0</v>
      </c>
      <c r="I270" s="83">
        <f t="shared" si="30"/>
        <v>0</v>
      </c>
      <c r="J270" s="84">
        <f t="shared" si="31"/>
        <v>0</v>
      </c>
    </row>
    <row r="271" spans="4:10" ht="15.75" x14ac:dyDescent="0.25">
      <c r="D271" s="69">
        <f t="shared" si="32"/>
        <v>260</v>
      </c>
      <c r="E271" s="72">
        <f t="shared" si="33"/>
        <v>52444</v>
      </c>
      <c r="F271" s="70">
        <f t="shared" si="34"/>
        <v>0</v>
      </c>
      <c r="G271" s="83">
        <f t="shared" si="28"/>
        <v>0</v>
      </c>
      <c r="H271" s="83">
        <f t="shared" si="29"/>
        <v>0</v>
      </c>
      <c r="I271" s="83">
        <f t="shared" si="30"/>
        <v>0</v>
      </c>
      <c r="J271" s="84">
        <f t="shared" si="31"/>
        <v>0</v>
      </c>
    </row>
    <row r="272" spans="4:10" ht="15.75" x14ac:dyDescent="0.25">
      <c r="D272" s="69">
        <f t="shared" si="32"/>
        <v>261</v>
      </c>
      <c r="E272" s="72">
        <f t="shared" si="33"/>
        <v>52475</v>
      </c>
      <c r="F272" s="70">
        <f t="shared" si="34"/>
        <v>0</v>
      </c>
      <c r="G272" s="83">
        <f t="shared" si="28"/>
        <v>0</v>
      </c>
      <c r="H272" s="83">
        <f t="shared" si="29"/>
        <v>0</v>
      </c>
      <c r="I272" s="83">
        <f t="shared" si="30"/>
        <v>0</v>
      </c>
      <c r="J272" s="84">
        <f t="shared" si="31"/>
        <v>0</v>
      </c>
    </row>
    <row r="273" spans="4:10" ht="15.75" x14ac:dyDescent="0.25">
      <c r="D273" s="69">
        <f t="shared" si="32"/>
        <v>262</v>
      </c>
      <c r="E273" s="72">
        <f t="shared" si="33"/>
        <v>52505</v>
      </c>
      <c r="F273" s="70">
        <f t="shared" si="34"/>
        <v>0</v>
      </c>
      <c r="G273" s="83">
        <f t="shared" si="28"/>
        <v>0</v>
      </c>
      <c r="H273" s="83">
        <f t="shared" si="29"/>
        <v>0</v>
      </c>
      <c r="I273" s="83">
        <f t="shared" si="30"/>
        <v>0</v>
      </c>
      <c r="J273" s="84">
        <f t="shared" si="31"/>
        <v>0</v>
      </c>
    </row>
    <row r="274" spans="4:10" ht="15.75" x14ac:dyDescent="0.25">
      <c r="D274" s="69">
        <f t="shared" si="32"/>
        <v>263</v>
      </c>
      <c r="E274" s="72">
        <f t="shared" si="33"/>
        <v>52536</v>
      </c>
      <c r="F274" s="70">
        <f t="shared" si="34"/>
        <v>0</v>
      </c>
      <c r="G274" s="83">
        <f t="shared" si="28"/>
        <v>0</v>
      </c>
      <c r="H274" s="83">
        <f t="shared" si="29"/>
        <v>0</v>
      </c>
      <c r="I274" s="83">
        <f t="shared" si="30"/>
        <v>0</v>
      </c>
      <c r="J274" s="84">
        <f t="shared" si="31"/>
        <v>0</v>
      </c>
    </row>
    <row r="275" spans="4:10" ht="15.75" x14ac:dyDescent="0.25">
      <c r="D275" s="69">
        <f t="shared" si="32"/>
        <v>264</v>
      </c>
      <c r="E275" s="72">
        <f t="shared" si="33"/>
        <v>52566</v>
      </c>
      <c r="F275" s="70">
        <f t="shared" si="34"/>
        <v>0</v>
      </c>
      <c r="G275" s="83">
        <f t="shared" si="28"/>
        <v>0</v>
      </c>
      <c r="H275" s="83">
        <f t="shared" si="29"/>
        <v>0</v>
      </c>
      <c r="I275" s="83">
        <f t="shared" si="30"/>
        <v>0</v>
      </c>
      <c r="J275" s="84">
        <f t="shared" si="31"/>
        <v>0</v>
      </c>
    </row>
    <row r="276" spans="4:10" ht="15.75" x14ac:dyDescent="0.25">
      <c r="D276" s="69">
        <f t="shared" si="32"/>
        <v>265</v>
      </c>
      <c r="E276" s="72">
        <f t="shared" si="33"/>
        <v>52597</v>
      </c>
      <c r="F276" s="70">
        <f t="shared" si="34"/>
        <v>0</v>
      </c>
      <c r="G276" s="83">
        <f t="shared" si="28"/>
        <v>0</v>
      </c>
      <c r="H276" s="83">
        <f t="shared" si="29"/>
        <v>0</v>
      </c>
      <c r="I276" s="83">
        <f t="shared" si="30"/>
        <v>0</v>
      </c>
      <c r="J276" s="84">
        <f t="shared" si="31"/>
        <v>0</v>
      </c>
    </row>
    <row r="277" spans="4:10" ht="15.75" x14ac:dyDescent="0.25">
      <c r="D277" s="69">
        <f t="shared" si="32"/>
        <v>266</v>
      </c>
      <c r="E277" s="72">
        <f t="shared" si="33"/>
        <v>52628</v>
      </c>
      <c r="F277" s="70">
        <f t="shared" si="34"/>
        <v>0</v>
      </c>
      <c r="G277" s="83">
        <f t="shared" si="28"/>
        <v>0</v>
      </c>
      <c r="H277" s="83">
        <f t="shared" si="29"/>
        <v>0</v>
      </c>
      <c r="I277" s="83">
        <f t="shared" si="30"/>
        <v>0</v>
      </c>
      <c r="J277" s="84">
        <f t="shared" si="31"/>
        <v>0</v>
      </c>
    </row>
    <row r="278" spans="4:10" ht="15.75" x14ac:dyDescent="0.25">
      <c r="D278" s="69">
        <f t="shared" si="32"/>
        <v>267</v>
      </c>
      <c r="E278" s="72">
        <f t="shared" si="33"/>
        <v>52657</v>
      </c>
      <c r="F278" s="70">
        <f t="shared" si="34"/>
        <v>0</v>
      </c>
      <c r="G278" s="83">
        <f t="shared" si="28"/>
        <v>0</v>
      </c>
      <c r="H278" s="83">
        <f t="shared" si="29"/>
        <v>0</v>
      </c>
      <c r="I278" s="83">
        <f t="shared" si="30"/>
        <v>0</v>
      </c>
      <c r="J278" s="84">
        <f t="shared" si="31"/>
        <v>0</v>
      </c>
    </row>
    <row r="279" spans="4:10" ht="15.75" x14ac:dyDescent="0.25">
      <c r="D279" s="69">
        <f t="shared" si="32"/>
        <v>268</v>
      </c>
      <c r="E279" s="72">
        <f t="shared" si="33"/>
        <v>52688</v>
      </c>
      <c r="F279" s="70">
        <f t="shared" si="34"/>
        <v>0</v>
      </c>
      <c r="G279" s="83">
        <f t="shared" si="28"/>
        <v>0</v>
      </c>
      <c r="H279" s="83">
        <f t="shared" si="29"/>
        <v>0</v>
      </c>
      <c r="I279" s="83">
        <f t="shared" si="30"/>
        <v>0</v>
      </c>
      <c r="J279" s="84">
        <f t="shared" si="31"/>
        <v>0</v>
      </c>
    </row>
    <row r="280" spans="4:10" ht="15.75" x14ac:dyDescent="0.25">
      <c r="D280" s="69">
        <f t="shared" si="32"/>
        <v>269</v>
      </c>
      <c r="E280" s="72">
        <f t="shared" si="33"/>
        <v>52718</v>
      </c>
      <c r="F280" s="70">
        <f t="shared" si="34"/>
        <v>0</v>
      </c>
      <c r="G280" s="83">
        <f t="shared" si="28"/>
        <v>0</v>
      </c>
      <c r="H280" s="83">
        <f t="shared" si="29"/>
        <v>0</v>
      </c>
      <c r="I280" s="83">
        <f t="shared" si="30"/>
        <v>0</v>
      </c>
      <c r="J280" s="84">
        <f t="shared" si="31"/>
        <v>0</v>
      </c>
    </row>
    <row r="281" spans="4:10" ht="15.75" x14ac:dyDescent="0.25">
      <c r="D281" s="69">
        <f t="shared" si="32"/>
        <v>270</v>
      </c>
      <c r="E281" s="72">
        <f t="shared" si="33"/>
        <v>52749</v>
      </c>
      <c r="F281" s="70">
        <f t="shared" si="34"/>
        <v>0</v>
      </c>
      <c r="G281" s="83">
        <f t="shared" si="28"/>
        <v>0</v>
      </c>
      <c r="H281" s="83">
        <f t="shared" si="29"/>
        <v>0</v>
      </c>
      <c r="I281" s="83">
        <f t="shared" si="30"/>
        <v>0</v>
      </c>
      <c r="J281" s="84">
        <f t="shared" si="31"/>
        <v>0</v>
      </c>
    </row>
    <row r="282" spans="4:10" ht="15.75" x14ac:dyDescent="0.25">
      <c r="D282" s="69">
        <f t="shared" si="32"/>
        <v>271</v>
      </c>
      <c r="E282" s="72">
        <f t="shared" si="33"/>
        <v>52779</v>
      </c>
      <c r="F282" s="70">
        <f t="shared" si="34"/>
        <v>0</v>
      </c>
      <c r="G282" s="83">
        <f t="shared" si="28"/>
        <v>0</v>
      </c>
      <c r="H282" s="83">
        <f t="shared" si="29"/>
        <v>0</v>
      </c>
      <c r="I282" s="83">
        <f t="shared" si="30"/>
        <v>0</v>
      </c>
      <c r="J282" s="84">
        <f t="shared" si="31"/>
        <v>0</v>
      </c>
    </row>
    <row r="283" spans="4:10" ht="15.75" x14ac:dyDescent="0.25">
      <c r="D283" s="69">
        <f t="shared" si="32"/>
        <v>272</v>
      </c>
      <c r="E283" s="72">
        <f t="shared" si="33"/>
        <v>52810</v>
      </c>
      <c r="F283" s="70">
        <f t="shared" si="34"/>
        <v>0</v>
      </c>
      <c r="G283" s="83">
        <f t="shared" si="28"/>
        <v>0</v>
      </c>
      <c r="H283" s="83">
        <f t="shared" si="29"/>
        <v>0</v>
      </c>
      <c r="I283" s="83">
        <f t="shared" si="30"/>
        <v>0</v>
      </c>
      <c r="J283" s="84">
        <f t="shared" si="31"/>
        <v>0</v>
      </c>
    </row>
    <row r="284" spans="4:10" ht="15.75" x14ac:dyDescent="0.25">
      <c r="D284" s="69">
        <f t="shared" si="32"/>
        <v>273</v>
      </c>
      <c r="E284" s="72">
        <f t="shared" si="33"/>
        <v>52841</v>
      </c>
      <c r="F284" s="70">
        <f t="shared" si="34"/>
        <v>0</v>
      </c>
      <c r="G284" s="83">
        <f t="shared" si="28"/>
        <v>0</v>
      </c>
      <c r="H284" s="83">
        <f t="shared" si="29"/>
        <v>0</v>
      </c>
      <c r="I284" s="83">
        <f t="shared" si="30"/>
        <v>0</v>
      </c>
      <c r="J284" s="84">
        <f t="shared" si="31"/>
        <v>0</v>
      </c>
    </row>
    <row r="285" spans="4:10" ht="15.75" x14ac:dyDescent="0.25">
      <c r="D285" s="69">
        <f t="shared" si="32"/>
        <v>274</v>
      </c>
      <c r="E285" s="72">
        <f t="shared" si="33"/>
        <v>52871</v>
      </c>
      <c r="F285" s="70">
        <f t="shared" si="34"/>
        <v>0</v>
      </c>
      <c r="G285" s="83">
        <f t="shared" si="28"/>
        <v>0</v>
      </c>
      <c r="H285" s="83">
        <f t="shared" si="29"/>
        <v>0</v>
      </c>
      <c r="I285" s="83">
        <f t="shared" si="30"/>
        <v>0</v>
      </c>
      <c r="J285" s="84">
        <f t="shared" si="31"/>
        <v>0</v>
      </c>
    </row>
    <row r="286" spans="4:10" ht="15.75" x14ac:dyDescent="0.25">
      <c r="D286" s="69">
        <f t="shared" si="32"/>
        <v>275</v>
      </c>
      <c r="E286" s="72">
        <f t="shared" si="33"/>
        <v>52902</v>
      </c>
      <c r="F286" s="70">
        <f t="shared" si="34"/>
        <v>0</v>
      </c>
      <c r="G286" s="83">
        <f t="shared" si="28"/>
        <v>0</v>
      </c>
      <c r="H286" s="83">
        <f t="shared" si="29"/>
        <v>0</v>
      </c>
      <c r="I286" s="83">
        <f t="shared" si="30"/>
        <v>0</v>
      </c>
      <c r="J286" s="84">
        <f t="shared" si="31"/>
        <v>0</v>
      </c>
    </row>
    <row r="287" spans="4:10" ht="15.75" x14ac:dyDescent="0.25">
      <c r="D287" s="69">
        <f t="shared" si="32"/>
        <v>276</v>
      </c>
      <c r="E287" s="72">
        <f t="shared" si="33"/>
        <v>52932</v>
      </c>
      <c r="F287" s="70">
        <f t="shared" si="34"/>
        <v>0</v>
      </c>
      <c r="G287" s="83">
        <f t="shared" si="28"/>
        <v>0</v>
      </c>
      <c r="H287" s="83">
        <f t="shared" si="29"/>
        <v>0</v>
      </c>
      <c r="I287" s="83">
        <f t="shared" si="30"/>
        <v>0</v>
      </c>
      <c r="J287" s="84">
        <f t="shared" si="31"/>
        <v>0</v>
      </c>
    </row>
    <row r="288" spans="4:10" ht="15.75" x14ac:dyDescent="0.25">
      <c r="D288" s="69">
        <f t="shared" si="32"/>
        <v>277</v>
      </c>
      <c r="E288" s="72">
        <f t="shared" si="33"/>
        <v>52963</v>
      </c>
      <c r="F288" s="70">
        <f t="shared" si="34"/>
        <v>0</v>
      </c>
      <c r="G288" s="83">
        <f t="shared" si="28"/>
        <v>0</v>
      </c>
      <c r="H288" s="83">
        <f t="shared" si="29"/>
        <v>0</v>
      </c>
      <c r="I288" s="83">
        <f t="shared" si="30"/>
        <v>0</v>
      </c>
      <c r="J288" s="84">
        <f t="shared" si="31"/>
        <v>0</v>
      </c>
    </row>
    <row r="289" spans="4:10" ht="15.75" x14ac:dyDescent="0.25">
      <c r="D289" s="69">
        <f t="shared" si="32"/>
        <v>278</v>
      </c>
      <c r="E289" s="72">
        <f t="shared" si="33"/>
        <v>52994</v>
      </c>
      <c r="F289" s="70">
        <f t="shared" si="34"/>
        <v>0</v>
      </c>
      <c r="G289" s="83">
        <f t="shared" si="28"/>
        <v>0</v>
      </c>
      <c r="H289" s="83">
        <f t="shared" si="29"/>
        <v>0</v>
      </c>
      <c r="I289" s="83">
        <f t="shared" si="30"/>
        <v>0</v>
      </c>
      <c r="J289" s="84">
        <f t="shared" si="31"/>
        <v>0</v>
      </c>
    </row>
    <row r="290" spans="4:10" ht="15.75" x14ac:dyDescent="0.25">
      <c r="D290" s="69">
        <f t="shared" si="32"/>
        <v>279</v>
      </c>
      <c r="E290" s="72">
        <f t="shared" si="33"/>
        <v>53022</v>
      </c>
      <c r="F290" s="70">
        <f t="shared" si="34"/>
        <v>0</v>
      </c>
      <c r="G290" s="83">
        <f t="shared" si="28"/>
        <v>0</v>
      </c>
      <c r="H290" s="83">
        <f t="shared" si="29"/>
        <v>0</v>
      </c>
      <c r="I290" s="83">
        <f t="shared" si="30"/>
        <v>0</v>
      </c>
      <c r="J290" s="84">
        <f t="shared" si="31"/>
        <v>0</v>
      </c>
    </row>
    <row r="291" spans="4:10" ht="15.75" x14ac:dyDescent="0.25">
      <c r="D291" s="69">
        <f t="shared" si="32"/>
        <v>280</v>
      </c>
      <c r="E291" s="72">
        <f t="shared" si="33"/>
        <v>53053</v>
      </c>
      <c r="F291" s="70">
        <f t="shared" si="34"/>
        <v>0</v>
      </c>
      <c r="G291" s="83">
        <f t="shared" si="28"/>
        <v>0</v>
      </c>
      <c r="H291" s="83">
        <f t="shared" si="29"/>
        <v>0</v>
      </c>
      <c r="I291" s="83">
        <f t="shared" si="30"/>
        <v>0</v>
      </c>
      <c r="J291" s="84">
        <f t="shared" si="31"/>
        <v>0</v>
      </c>
    </row>
    <row r="292" spans="4:10" ht="15.75" x14ac:dyDescent="0.25">
      <c r="D292" s="69">
        <f t="shared" si="32"/>
        <v>281</v>
      </c>
      <c r="E292" s="72">
        <f t="shared" si="33"/>
        <v>53083</v>
      </c>
      <c r="F292" s="70">
        <f t="shared" si="34"/>
        <v>0</v>
      </c>
      <c r="G292" s="83">
        <f t="shared" si="28"/>
        <v>0</v>
      </c>
      <c r="H292" s="83">
        <f t="shared" si="29"/>
        <v>0</v>
      </c>
      <c r="I292" s="83">
        <f t="shared" si="30"/>
        <v>0</v>
      </c>
      <c r="J292" s="84">
        <f t="shared" si="31"/>
        <v>0</v>
      </c>
    </row>
    <row r="293" spans="4:10" ht="15.75" x14ac:dyDescent="0.25">
      <c r="D293" s="69">
        <f t="shared" si="32"/>
        <v>282</v>
      </c>
      <c r="E293" s="72">
        <f t="shared" si="33"/>
        <v>53114</v>
      </c>
      <c r="F293" s="70">
        <f t="shared" si="34"/>
        <v>0</v>
      </c>
      <c r="G293" s="83">
        <f t="shared" si="28"/>
        <v>0</v>
      </c>
      <c r="H293" s="83">
        <f t="shared" si="29"/>
        <v>0</v>
      </c>
      <c r="I293" s="83">
        <f t="shared" si="30"/>
        <v>0</v>
      </c>
      <c r="J293" s="84">
        <f t="shared" si="31"/>
        <v>0</v>
      </c>
    </row>
    <row r="294" spans="4:10" ht="15.75" x14ac:dyDescent="0.25">
      <c r="D294" s="69">
        <f t="shared" si="32"/>
        <v>283</v>
      </c>
      <c r="E294" s="72">
        <f t="shared" si="33"/>
        <v>53144</v>
      </c>
      <c r="F294" s="70">
        <f t="shared" si="34"/>
        <v>0</v>
      </c>
      <c r="G294" s="83">
        <f t="shared" si="28"/>
        <v>0</v>
      </c>
      <c r="H294" s="83">
        <f t="shared" si="29"/>
        <v>0</v>
      </c>
      <c r="I294" s="83">
        <f t="shared" si="30"/>
        <v>0</v>
      </c>
      <c r="J294" s="84">
        <f t="shared" si="31"/>
        <v>0</v>
      </c>
    </row>
    <row r="295" spans="4:10" ht="15.75" x14ac:dyDescent="0.25">
      <c r="D295" s="69">
        <f t="shared" si="32"/>
        <v>284</v>
      </c>
      <c r="E295" s="72">
        <f t="shared" si="33"/>
        <v>53175</v>
      </c>
      <c r="F295" s="70">
        <f t="shared" si="34"/>
        <v>0</v>
      </c>
      <c r="G295" s="83">
        <f t="shared" si="28"/>
        <v>0</v>
      </c>
      <c r="H295" s="83">
        <f t="shared" si="29"/>
        <v>0</v>
      </c>
      <c r="I295" s="83">
        <f t="shared" si="30"/>
        <v>0</v>
      </c>
      <c r="J295" s="84">
        <f t="shared" si="31"/>
        <v>0</v>
      </c>
    </row>
    <row r="296" spans="4:10" ht="15.75" x14ac:dyDescent="0.25">
      <c r="D296" s="69">
        <f t="shared" si="32"/>
        <v>285</v>
      </c>
      <c r="E296" s="72">
        <f t="shared" si="33"/>
        <v>53206</v>
      </c>
      <c r="F296" s="70">
        <f t="shared" si="34"/>
        <v>0</v>
      </c>
      <c r="G296" s="83">
        <f t="shared" si="28"/>
        <v>0</v>
      </c>
      <c r="H296" s="83">
        <f t="shared" si="29"/>
        <v>0</v>
      </c>
      <c r="I296" s="83">
        <f t="shared" si="30"/>
        <v>0</v>
      </c>
      <c r="J296" s="84">
        <f t="shared" si="31"/>
        <v>0</v>
      </c>
    </row>
    <row r="297" spans="4:10" ht="15.75" x14ac:dyDescent="0.25">
      <c r="D297" s="69">
        <f t="shared" si="32"/>
        <v>286</v>
      </c>
      <c r="E297" s="72">
        <f t="shared" si="33"/>
        <v>53236</v>
      </c>
      <c r="F297" s="70">
        <f t="shared" si="34"/>
        <v>0</v>
      </c>
      <c r="G297" s="83">
        <f t="shared" si="28"/>
        <v>0</v>
      </c>
      <c r="H297" s="83">
        <f t="shared" si="29"/>
        <v>0</v>
      </c>
      <c r="I297" s="83">
        <f t="shared" si="30"/>
        <v>0</v>
      </c>
      <c r="J297" s="84">
        <f t="shared" si="31"/>
        <v>0</v>
      </c>
    </row>
    <row r="298" spans="4:10" ht="15.75" x14ac:dyDescent="0.25">
      <c r="D298" s="69">
        <f t="shared" si="32"/>
        <v>287</v>
      </c>
      <c r="E298" s="72">
        <f t="shared" si="33"/>
        <v>53267</v>
      </c>
      <c r="F298" s="70">
        <f t="shared" si="34"/>
        <v>0</v>
      </c>
      <c r="G298" s="83">
        <f t="shared" si="28"/>
        <v>0</v>
      </c>
      <c r="H298" s="83">
        <f t="shared" si="29"/>
        <v>0</v>
      </c>
      <c r="I298" s="83">
        <f t="shared" si="30"/>
        <v>0</v>
      </c>
      <c r="J298" s="84">
        <f t="shared" si="31"/>
        <v>0</v>
      </c>
    </row>
    <row r="299" spans="4:10" ht="15.75" x14ac:dyDescent="0.25">
      <c r="D299" s="69">
        <f t="shared" si="32"/>
        <v>288</v>
      </c>
      <c r="E299" s="72">
        <f t="shared" si="33"/>
        <v>53297</v>
      </c>
      <c r="F299" s="70">
        <f t="shared" si="34"/>
        <v>0</v>
      </c>
      <c r="G299" s="83">
        <f t="shared" si="28"/>
        <v>0</v>
      </c>
      <c r="H299" s="83">
        <f t="shared" si="29"/>
        <v>0</v>
      </c>
      <c r="I299" s="83">
        <f t="shared" si="30"/>
        <v>0</v>
      </c>
      <c r="J299" s="84">
        <f t="shared" si="31"/>
        <v>0</v>
      </c>
    </row>
    <row r="300" spans="4:10" ht="15.75" x14ac:dyDescent="0.25">
      <c r="D300" s="69">
        <f t="shared" si="32"/>
        <v>289</v>
      </c>
      <c r="E300" s="72">
        <f t="shared" si="33"/>
        <v>53328</v>
      </c>
      <c r="F300" s="70">
        <f t="shared" si="34"/>
        <v>0</v>
      </c>
      <c r="G300" s="83">
        <f t="shared" si="28"/>
        <v>0</v>
      </c>
      <c r="H300" s="83">
        <f t="shared" si="29"/>
        <v>0</v>
      </c>
      <c r="I300" s="83">
        <f t="shared" si="30"/>
        <v>0</v>
      </c>
      <c r="J300" s="84">
        <f t="shared" si="31"/>
        <v>0</v>
      </c>
    </row>
    <row r="301" spans="4:10" ht="15.75" x14ac:dyDescent="0.25">
      <c r="D301" s="69">
        <f t="shared" si="32"/>
        <v>290</v>
      </c>
      <c r="E301" s="72">
        <f t="shared" si="33"/>
        <v>53359</v>
      </c>
      <c r="F301" s="70">
        <f t="shared" si="34"/>
        <v>0</v>
      </c>
      <c r="G301" s="83">
        <f t="shared" si="28"/>
        <v>0</v>
      </c>
      <c r="H301" s="83">
        <f t="shared" si="29"/>
        <v>0</v>
      </c>
      <c r="I301" s="83">
        <f t="shared" si="30"/>
        <v>0</v>
      </c>
      <c r="J301" s="84">
        <f t="shared" si="31"/>
        <v>0</v>
      </c>
    </row>
    <row r="302" spans="4:10" ht="15.75" x14ac:dyDescent="0.25">
      <c r="D302" s="69">
        <f t="shared" si="32"/>
        <v>291</v>
      </c>
      <c r="E302" s="72">
        <f t="shared" si="33"/>
        <v>53387</v>
      </c>
      <c r="F302" s="70">
        <f t="shared" si="34"/>
        <v>0</v>
      </c>
      <c r="G302" s="83">
        <f t="shared" si="28"/>
        <v>0</v>
      </c>
      <c r="H302" s="83">
        <f t="shared" si="29"/>
        <v>0</v>
      </c>
      <c r="I302" s="83">
        <f t="shared" si="30"/>
        <v>0</v>
      </c>
      <c r="J302" s="84">
        <f t="shared" si="31"/>
        <v>0</v>
      </c>
    </row>
    <row r="303" spans="4:10" ht="15.75" x14ac:dyDescent="0.25">
      <c r="D303" s="69">
        <f t="shared" si="32"/>
        <v>292</v>
      </c>
      <c r="E303" s="72">
        <f t="shared" si="33"/>
        <v>53418</v>
      </c>
      <c r="F303" s="70">
        <f t="shared" si="34"/>
        <v>0</v>
      </c>
      <c r="G303" s="83">
        <f t="shared" si="28"/>
        <v>0</v>
      </c>
      <c r="H303" s="83">
        <f t="shared" si="29"/>
        <v>0</v>
      </c>
      <c r="I303" s="83">
        <f t="shared" si="30"/>
        <v>0</v>
      </c>
      <c r="J303" s="84">
        <f t="shared" si="31"/>
        <v>0</v>
      </c>
    </row>
    <row r="304" spans="4:10" ht="15.75" x14ac:dyDescent="0.25">
      <c r="D304" s="69">
        <f t="shared" si="32"/>
        <v>293</v>
      </c>
      <c r="E304" s="72">
        <f t="shared" si="33"/>
        <v>53448</v>
      </c>
      <c r="F304" s="70">
        <f t="shared" si="34"/>
        <v>0</v>
      </c>
      <c r="G304" s="83">
        <f t="shared" si="28"/>
        <v>0</v>
      </c>
      <c r="H304" s="83">
        <f t="shared" si="29"/>
        <v>0</v>
      </c>
      <c r="I304" s="83">
        <f t="shared" si="30"/>
        <v>0</v>
      </c>
      <c r="J304" s="84">
        <f t="shared" si="31"/>
        <v>0</v>
      </c>
    </row>
    <row r="305" spans="4:10" ht="15.75" x14ac:dyDescent="0.25">
      <c r="D305" s="69">
        <f t="shared" si="32"/>
        <v>294</v>
      </c>
      <c r="E305" s="72">
        <f t="shared" si="33"/>
        <v>53479</v>
      </c>
      <c r="F305" s="70">
        <f t="shared" si="34"/>
        <v>0</v>
      </c>
      <c r="G305" s="83">
        <f t="shared" si="28"/>
        <v>0</v>
      </c>
      <c r="H305" s="83">
        <f t="shared" si="29"/>
        <v>0</v>
      </c>
      <c r="I305" s="83">
        <f t="shared" si="30"/>
        <v>0</v>
      </c>
      <c r="J305" s="84">
        <f t="shared" si="31"/>
        <v>0</v>
      </c>
    </row>
    <row r="306" spans="4:10" ht="15.75" x14ac:dyDescent="0.25">
      <c r="D306" s="69">
        <f t="shared" si="32"/>
        <v>295</v>
      </c>
      <c r="E306" s="72">
        <f t="shared" si="33"/>
        <v>53509</v>
      </c>
      <c r="F306" s="70">
        <f t="shared" si="34"/>
        <v>0</v>
      </c>
      <c r="G306" s="83">
        <f t="shared" si="28"/>
        <v>0</v>
      </c>
      <c r="H306" s="83">
        <f t="shared" si="29"/>
        <v>0</v>
      </c>
      <c r="I306" s="83">
        <f t="shared" si="30"/>
        <v>0</v>
      </c>
      <c r="J306" s="84">
        <f t="shared" si="31"/>
        <v>0</v>
      </c>
    </row>
    <row r="307" spans="4:10" ht="15.75" x14ac:dyDescent="0.25">
      <c r="D307" s="69">
        <f t="shared" si="32"/>
        <v>296</v>
      </c>
      <c r="E307" s="72">
        <f t="shared" si="33"/>
        <v>53540</v>
      </c>
      <c r="F307" s="70">
        <f t="shared" si="34"/>
        <v>0</v>
      </c>
      <c r="G307" s="83">
        <f t="shared" si="28"/>
        <v>0</v>
      </c>
      <c r="H307" s="83">
        <f t="shared" si="29"/>
        <v>0</v>
      </c>
      <c r="I307" s="83">
        <f t="shared" si="30"/>
        <v>0</v>
      </c>
      <c r="J307" s="84">
        <f t="shared" si="31"/>
        <v>0</v>
      </c>
    </row>
    <row r="308" spans="4:10" ht="15.75" x14ac:dyDescent="0.25">
      <c r="D308" s="69">
        <f t="shared" si="32"/>
        <v>297</v>
      </c>
      <c r="E308" s="72">
        <f t="shared" si="33"/>
        <v>53571</v>
      </c>
      <c r="F308" s="70">
        <f t="shared" si="34"/>
        <v>0</v>
      </c>
      <c r="G308" s="83">
        <f t="shared" si="28"/>
        <v>0</v>
      </c>
      <c r="H308" s="83">
        <f t="shared" si="29"/>
        <v>0</v>
      </c>
      <c r="I308" s="83">
        <f t="shared" si="30"/>
        <v>0</v>
      </c>
      <c r="J308" s="84">
        <f t="shared" si="31"/>
        <v>0</v>
      </c>
    </row>
    <row r="309" spans="4:10" ht="15.75" x14ac:dyDescent="0.25">
      <c r="D309" s="69">
        <f t="shared" si="32"/>
        <v>298</v>
      </c>
      <c r="E309" s="72">
        <f t="shared" si="33"/>
        <v>53601</v>
      </c>
      <c r="F309" s="70">
        <f t="shared" si="34"/>
        <v>0</v>
      </c>
      <c r="G309" s="83">
        <f t="shared" si="28"/>
        <v>0</v>
      </c>
      <c r="H309" s="83">
        <f t="shared" si="29"/>
        <v>0</v>
      </c>
      <c r="I309" s="83">
        <f t="shared" si="30"/>
        <v>0</v>
      </c>
      <c r="J309" s="84">
        <f t="shared" si="31"/>
        <v>0</v>
      </c>
    </row>
    <row r="310" spans="4:10" ht="15.75" x14ac:dyDescent="0.25">
      <c r="D310" s="69">
        <f t="shared" si="32"/>
        <v>299</v>
      </c>
      <c r="E310" s="72">
        <f t="shared" si="33"/>
        <v>53632</v>
      </c>
      <c r="F310" s="70">
        <f t="shared" si="34"/>
        <v>0</v>
      </c>
      <c r="G310" s="83">
        <f t="shared" si="28"/>
        <v>0</v>
      </c>
      <c r="H310" s="83">
        <f t="shared" si="29"/>
        <v>0</v>
      </c>
      <c r="I310" s="83">
        <f t="shared" si="30"/>
        <v>0</v>
      </c>
      <c r="J310" s="84">
        <f t="shared" si="31"/>
        <v>0</v>
      </c>
    </row>
    <row r="311" spans="4:10" ht="15.75" x14ac:dyDescent="0.25">
      <c r="D311" s="69">
        <f t="shared" si="32"/>
        <v>300</v>
      </c>
      <c r="E311" s="72">
        <f t="shared" si="33"/>
        <v>53662</v>
      </c>
      <c r="F311" s="70">
        <f t="shared" si="34"/>
        <v>0</v>
      </c>
      <c r="G311" s="83">
        <f t="shared" si="28"/>
        <v>0</v>
      </c>
      <c r="H311" s="83">
        <f t="shared" si="29"/>
        <v>0</v>
      </c>
      <c r="I311" s="83">
        <f t="shared" si="30"/>
        <v>0</v>
      </c>
      <c r="J311" s="84">
        <f t="shared" si="31"/>
        <v>0</v>
      </c>
    </row>
    <row r="312" spans="4:10" ht="15.75" x14ac:dyDescent="0.25">
      <c r="D312" s="69">
        <f t="shared" si="32"/>
        <v>301</v>
      </c>
      <c r="E312" s="72">
        <f t="shared" si="33"/>
        <v>53693</v>
      </c>
      <c r="F312" s="70">
        <f t="shared" si="34"/>
        <v>0</v>
      </c>
      <c r="G312" s="83">
        <f t="shared" si="28"/>
        <v>0</v>
      </c>
      <c r="H312" s="83">
        <f t="shared" si="29"/>
        <v>0</v>
      </c>
      <c r="I312" s="83">
        <f t="shared" si="30"/>
        <v>0</v>
      </c>
      <c r="J312" s="84">
        <f t="shared" si="31"/>
        <v>0</v>
      </c>
    </row>
    <row r="313" spans="4:10" ht="15.75" x14ac:dyDescent="0.25">
      <c r="D313" s="69">
        <f t="shared" si="32"/>
        <v>302</v>
      </c>
      <c r="E313" s="72">
        <f t="shared" si="33"/>
        <v>53724</v>
      </c>
      <c r="F313" s="70">
        <f t="shared" si="34"/>
        <v>0</v>
      </c>
      <c r="G313" s="83">
        <f t="shared" si="28"/>
        <v>0</v>
      </c>
      <c r="H313" s="83">
        <f t="shared" si="29"/>
        <v>0</v>
      </c>
      <c r="I313" s="83">
        <f t="shared" si="30"/>
        <v>0</v>
      </c>
      <c r="J313" s="84">
        <f t="shared" si="31"/>
        <v>0</v>
      </c>
    </row>
    <row r="314" spans="4:10" ht="15.75" x14ac:dyDescent="0.25">
      <c r="D314" s="69">
        <f t="shared" si="32"/>
        <v>303</v>
      </c>
      <c r="E314" s="72">
        <f t="shared" si="33"/>
        <v>53752</v>
      </c>
      <c r="F314" s="70">
        <f t="shared" si="34"/>
        <v>0</v>
      </c>
      <c r="G314" s="83">
        <f t="shared" si="28"/>
        <v>0</v>
      </c>
      <c r="H314" s="83">
        <f t="shared" si="29"/>
        <v>0</v>
      </c>
      <c r="I314" s="83">
        <f t="shared" si="30"/>
        <v>0</v>
      </c>
      <c r="J314" s="84">
        <f t="shared" si="31"/>
        <v>0</v>
      </c>
    </row>
    <row r="315" spans="4:10" ht="15.75" x14ac:dyDescent="0.25">
      <c r="D315" s="69">
        <f t="shared" si="32"/>
        <v>304</v>
      </c>
      <c r="E315" s="72">
        <f t="shared" si="33"/>
        <v>53783</v>
      </c>
      <c r="F315" s="70">
        <f t="shared" si="34"/>
        <v>0</v>
      </c>
      <c r="G315" s="83">
        <f t="shared" si="28"/>
        <v>0</v>
      </c>
      <c r="H315" s="83">
        <f t="shared" si="29"/>
        <v>0</v>
      </c>
      <c r="I315" s="83">
        <f t="shared" si="30"/>
        <v>0</v>
      </c>
      <c r="J315" s="84">
        <f t="shared" si="31"/>
        <v>0</v>
      </c>
    </row>
    <row r="316" spans="4:10" ht="15.75" x14ac:dyDescent="0.25">
      <c r="D316" s="69">
        <f t="shared" si="32"/>
        <v>305</v>
      </c>
      <c r="E316" s="72">
        <f t="shared" si="33"/>
        <v>53813</v>
      </c>
      <c r="F316" s="70">
        <f t="shared" si="34"/>
        <v>0</v>
      </c>
      <c r="G316" s="83">
        <f t="shared" si="28"/>
        <v>0</v>
      </c>
      <c r="H316" s="83">
        <f t="shared" si="29"/>
        <v>0</v>
      </c>
      <c r="I316" s="83">
        <f t="shared" si="30"/>
        <v>0</v>
      </c>
      <c r="J316" s="84">
        <f t="shared" si="31"/>
        <v>0</v>
      </c>
    </row>
    <row r="317" spans="4:10" ht="15.75" x14ac:dyDescent="0.25">
      <c r="D317" s="69">
        <f t="shared" si="32"/>
        <v>306</v>
      </c>
      <c r="E317" s="72">
        <f t="shared" si="33"/>
        <v>53844</v>
      </c>
      <c r="F317" s="70">
        <f t="shared" si="34"/>
        <v>0</v>
      </c>
      <c r="G317" s="83">
        <f t="shared" si="28"/>
        <v>0</v>
      </c>
      <c r="H317" s="83">
        <f t="shared" si="29"/>
        <v>0</v>
      </c>
      <c r="I317" s="83">
        <f t="shared" si="30"/>
        <v>0</v>
      </c>
      <c r="J317" s="84">
        <f t="shared" si="31"/>
        <v>0</v>
      </c>
    </row>
    <row r="318" spans="4:10" ht="15.75" x14ac:dyDescent="0.25">
      <c r="D318" s="69">
        <f t="shared" si="32"/>
        <v>307</v>
      </c>
      <c r="E318" s="72">
        <f t="shared" si="33"/>
        <v>53874</v>
      </c>
      <c r="F318" s="70">
        <f t="shared" si="34"/>
        <v>0</v>
      </c>
      <c r="G318" s="83">
        <f t="shared" si="28"/>
        <v>0</v>
      </c>
      <c r="H318" s="83">
        <f t="shared" si="29"/>
        <v>0</v>
      </c>
      <c r="I318" s="83">
        <f t="shared" si="30"/>
        <v>0</v>
      </c>
      <c r="J318" s="84">
        <f t="shared" si="31"/>
        <v>0</v>
      </c>
    </row>
    <row r="319" spans="4:10" ht="15.75" x14ac:dyDescent="0.25">
      <c r="D319" s="69">
        <f t="shared" si="32"/>
        <v>308</v>
      </c>
      <c r="E319" s="72">
        <f t="shared" si="33"/>
        <v>53905</v>
      </c>
      <c r="F319" s="70">
        <f t="shared" si="34"/>
        <v>0</v>
      </c>
      <c r="G319" s="83">
        <f t="shared" si="28"/>
        <v>0</v>
      </c>
      <c r="H319" s="83">
        <f t="shared" si="29"/>
        <v>0</v>
      </c>
      <c r="I319" s="83">
        <f t="shared" si="30"/>
        <v>0</v>
      </c>
      <c r="J319" s="84">
        <f t="shared" si="31"/>
        <v>0</v>
      </c>
    </row>
    <row r="320" spans="4:10" ht="15.75" x14ac:dyDescent="0.25">
      <c r="D320" s="69">
        <f t="shared" si="32"/>
        <v>309</v>
      </c>
      <c r="E320" s="72">
        <f t="shared" si="33"/>
        <v>53936</v>
      </c>
      <c r="F320" s="70">
        <f t="shared" si="34"/>
        <v>0</v>
      </c>
      <c r="G320" s="83">
        <f t="shared" si="28"/>
        <v>0</v>
      </c>
      <c r="H320" s="83">
        <f t="shared" si="29"/>
        <v>0</v>
      </c>
      <c r="I320" s="83">
        <f t="shared" si="30"/>
        <v>0</v>
      </c>
      <c r="J320" s="84">
        <f t="shared" si="31"/>
        <v>0</v>
      </c>
    </row>
    <row r="321" spans="4:10" ht="15.75" x14ac:dyDescent="0.25">
      <c r="D321" s="69">
        <f t="shared" si="32"/>
        <v>310</v>
      </c>
      <c r="E321" s="72">
        <f t="shared" si="33"/>
        <v>53966</v>
      </c>
      <c r="F321" s="70">
        <f t="shared" si="34"/>
        <v>0</v>
      </c>
      <c r="G321" s="83">
        <f t="shared" si="28"/>
        <v>0</v>
      </c>
      <c r="H321" s="83">
        <f t="shared" si="29"/>
        <v>0</v>
      </c>
      <c r="I321" s="83">
        <f t="shared" si="30"/>
        <v>0</v>
      </c>
      <c r="J321" s="84">
        <f t="shared" si="31"/>
        <v>0</v>
      </c>
    </row>
    <row r="322" spans="4:10" ht="15.75" x14ac:dyDescent="0.25">
      <c r="D322" s="69">
        <f t="shared" si="32"/>
        <v>311</v>
      </c>
      <c r="E322" s="72">
        <f t="shared" si="33"/>
        <v>53997</v>
      </c>
      <c r="F322" s="70">
        <f t="shared" si="34"/>
        <v>0</v>
      </c>
      <c r="G322" s="83">
        <f t="shared" si="28"/>
        <v>0</v>
      </c>
      <c r="H322" s="83">
        <f t="shared" si="29"/>
        <v>0</v>
      </c>
      <c r="I322" s="83">
        <f t="shared" si="30"/>
        <v>0</v>
      </c>
      <c r="J322" s="84">
        <f t="shared" si="31"/>
        <v>0</v>
      </c>
    </row>
    <row r="323" spans="4:10" ht="15.75" x14ac:dyDescent="0.25">
      <c r="D323" s="69">
        <f t="shared" si="32"/>
        <v>312</v>
      </c>
      <c r="E323" s="72">
        <f t="shared" si="33"/>
        <v>54027</v>
      </c>
      <c r="F323" s="70">
        <f t="shared" si="34"/>
        <v>0</v>
      </c>
      <c r="G323" s="83">
        <f t="shared" si="28"/>
        <v>0</v>
      </c>
      <c r="H323" s="83">
        <f t="shared" si="29"/>
        <v>0</v>
      </c>
      <c r="I323" s="83">
        <f t="shared" si="30"/>
        <v>0</v>
      </c>
      <c r="J323" s="84">
        <f t="shared" si="31"/>
        <v>0</v>
      </c>
    </row>
    <row r="324" spans="4:10" ht="15.75" x14ac:dyDescent="0.25">
      <c r="D324" s="69">
        <f t="shared" si="32"/>
        <v>313</v>
      </c>
      <c r="E324" s="72">
        <f t="shared" si="33"/>
        <v>54058</v>
      </c>
      <c r="F324" s="70">
        <f t="shared" si="34"/>
        <v>0</v>
      </c>
      <c r="G324" s="83">
        <f t="shared" si="28"/>
        <v>0</v>
      </c>
      <c r="H324" s="83">
        <f t="shared" si="29"/>
        <v>0</v>
      </c>
      <c r="I324" s="83">
        <f t="shared" si="30"/>
        <v>0</v>
      </c>
      <c r="J324" s="84">
        <f t="shared" si="31"/>
        <v>0</v>
      </c>
    </row>
    <row r="325" spans="4:10" ht="15.75" x14ac:dyDescent="0.25">
      <c r="D325" s="69">
        <f t="shared" si="32"/>
        <v>314</v>
      </c>
      <c r="E325" s="72">
        <f t="shared" si="33"/>
        <v>54089</v>
      </c>
      <c r="F325" s="70">
        <f t="shared" si="34"/>
        <v>0</v>
      </c>
      <c r="G325" s="83">
        <f t="shared" si="28"/>
        <v>0</v>
      </c>
      <c r="H325" s="83">
        <f t="shared" si="29"/>
        <v>0</v>
      </c>
      <c r="I325" s="83">
        <f t="shared" si="30"/>
        <v>0</v>
      </c>
      <c r="J325" s="84">
        <f t="shared" si="31"/>
        <v>0</v>
      </c>
    </row>
    <row r="326" spans="4:10" ht="15.75" x14ac:dyDescent="0.25">
      <c r="D326" s="69">
        <f t="shared" si="32"/>
        <v>315</v>
      </c>
      <c r="E326" s="72">
        <f t="shared" si="33"/>
        <v>54118</v>
      </c>
      <c r="F326" s="70">
        <f t="shared" si="34"/>
        <v>0</v>
      </c>
      <c r="G326" s="83">
        <f t="shared" si="28"/>
        <v>0</v>
      </c>
      <c r="H326" s="83">
        <f t="shared" si="29"/>
        <v>0</v>
      </c>
      <c r="I326" s="83">
        <f t="shared" si="30"/>
        <v>0</v>
      </c>
      <c r="J326" s="84">
        <f t="shared" si="31"/>
        <v>0</v>
      </c>
    </row>
    <row r="327" spans="4:10" ht="15.75" x14ac:dyDescent="0.25">
      <c r="D327" s="69">
        <f t="shared" si="32"/>
        <v>316</v>
      </c>
      <c r="E327" s="72">
        <f t="shared" si="33"/>
        <v>54149</v>
      </c>
      <c r="F327" s="70">
        <f t="shared" si="34"/>
        <v>0</v>
      </c>
      <c r="G327" s="83">
        <f t="shared" si="28"/>
        <v>0</v>
      </c>
      <c r="H327" s="83">
        <f t="shared" si="29"/>
        <v>0</v>
      </c>
      <c r="I327" s="83">
        <f t="shared" si="30"/>
        <v>0</v>
      </c>
      <c r="J327" s="84">
        <f t="shared" si="31"/>
        <v>0</v>
      </c>
    </row>
    <row r="328" spans="4:10" ht="15.75" x14ac:dyDescent="0.25">
      <c r="D328" s="69">
        <f t="shared" si="32"/>
        <v>317</v>
      </c>
      <c r="E328" s="72">
        <f t="shared" si="33"/>
        <v>54179</v>
      </c>
      <c r="F328" s="70">
        <f t="shared" si="34"/>
        <v>0</v>
      </c>
      <c r="G328" s="83">
        <f t="shared" si="28"/>
        <v>0</v>
      </c>
      <c r="H328" s="83">
        <f t="shared" si="29"/>
        <v>0</v>
      </c>
      <c r="I328" s="83">
        <f t="shared" si="30"/>
        <v>0</v>
      </c>
      <c r="J328" s="84">
        <f t="shared" si="31"/>
        <v>0</v>
      </c>
    </row>
    <row r="329" spans="4:10" ht="15.75" x14ac:dyDescent="0.25">
      <c r="D329" s="69">
        <f t="shared" si="32"/>
        <v>318</v>
      </c>
      <c r="E329" s="72">
        <f t="shared" si="33"/>
        <v>54210</v>
      </c>
      <c r="F329" s="70">
        <f t="shared" si="34"/>
        <v>0</v>
      </c>
      <c r="G329" s="83">
        <f t="shared" si="28"/>
        <v>0</v>
      </c>
      <c r="H329" s="83">
        <f t="shared" si="29"/>
        <v>0</v>
      </c>
      <c r="I329" s="83">
        <f t="shared" si="30"/>
        <v>0</v>
      </c>
      <c r="J329" s="84">
        <f t="shared" si="31"/>
        <v>0</v>
      </c>
    </row>
    <row r="330" spans="4:10" ht="15.75" x14ac:dyDescent="0.25">
      <c r="D330" s="69">
        <f t="shared" si="32"/>
        <v>319</v>
      </c>
      <c r="E330" s="72">
        <f t="shared" si="33"/>
        <v>54240</v>
      </c>
      <c r="F330" s="70">
        <f t="shared" si="34"/>
        <v>0</v>
      </c>
      <c r="G330" s="83">
        <f t="shared" si="28"/>
        <v>0</v>
      </c>
      <c r="H330" s="83">
        <f t="shared" si="29"/>
        <v>0</v>
      </c>
      <c r="I330" s="83">
        <f t="shared" si="30"/>
        <v>0</v>
      </c>
      <c r="J330" s="84">
        <f t="shared" si="31"/>
        <v>0</v>
      </c>
    </row>
    <row r="331" spans="4:10" ht="15.75" x14ac:dyDescent="0.25">
      <c r="D331" s="69">
        <f t="shared" si="32"/>
        <v>320</v>
      </c>
      <c r="E331" s="72">
        <f t="shared" si="33"/>
        <v>54271</v>
      </c>
      <c r="F331" s="70">
        <f t="shared" si="34"/>
        <v>0</v>
      </c>
      <c r="G331" s="83">
        <f t="shared" si="28"/>
        <v>0</v>
      </c>
      <c r="H331" s="83">
        <f t="shared" si="29"/>
        <v>0</v>
      </c>
      <c r="I331" s="83">
        <f t="shared" si="30"/>
        <v>0</v>
      </c>
      <c r="J331" s="84">
        <f t="shared" si="31"/>
        <v>0</v>
      </c>
    </row>
    <row r="332" spans="4:10" ht="15.75" x14ac:dyDescent="0.25">
      <c r="D332" s="69">
        <f t="shared" si="32"/>
        <v>321</v>
      </c>
      <c r="E332" s="72">
        <f t="shared" si="33"/>
        <v>54302</v>
      </c>
      <c r="F332" s="70">
        <f t="shared" si="34"/>
        <v>0</v>
      </c>
      <c r="G332" s="83">
        <f t="shared" si="28"/>
        <v>0</v>
      </c>
      <c r="H332" s="83">
        <f t="shared" si="29"/>
        <v>0</v>
      </c>
      <c r="I332" s="83">
        <f t="shared" si="30"/>
        <v>0</v>
      </c>
      <c r="J332" s="84">
        <f t="shared" si="31"/>
        <v>0</v>
      </c>
    </row>
    <row r="333" spans="4:10" ht="15.75" x14ac:dyDescent="0.25">
      <c r="D333" s="69">
        <f t="shared" si="32"/>
        <v>322</v>
      </c>
      <c r="E333" s="72">
        <f t="shared" si="33"/>
        <v>54332</v>
      </c>
      <c r="F333" s="70">
        <f t="shared" si="34"/>
        <v>0</v>
      </c>
      <c r="G333" s="83">
        <f t="shared" ref="G333:G371" si="35">PMT(($B$11/12),$B$12,-$B$15,0,0)</f>
        <v>0</v>
      </c>
      <c r="H333" s="83">
        <f t="shared" ref="H333:H371" si="36">(F333*$B$11)/12</f>
        <v>0</v>
      </c>
      <c r="I333" s="83">
        <f t="shared" ref="I333:I371" si="37">G333-H333</f>
        <v>0</v>
      </c>
      <c r="J333" s="84">
        <f t="shared" ref="J333:J371" si="38">F333-I333</f>
        <v>0</v>
      </c>
    </row>
    <row r="334" spans="4:10" ht="15.75" x14ac:dyDescent="0.25">
      <c r="D334" s="69">
        <f t="shared" ref="D334:D371" si="39">D333+1</f>
        <v>323</v>
      </c>
      <c r="E334" s="72">
        <f t="shared" ref="E334:E371" si="40">EDATE(E333,1)</f>
        <v>54363</v>
      </c>
      <c r="F334" s="70">
        <f t="shared" ref="F334:F371" si="41">J333</f>
        <v>0</v>
      </c>
      <c r="G334" s="83">
        <f t="shared" si="35"/>
        <v>0</v>
      </c>
      <c r="H334" s="83">
        <f t="shared" si="36"/>
        <v>0</v>
      </c>
      <c r="I334" s="83">
        <f t="shared" si="37"/>
        <v>0</v>
      </c>
      <c r="J334" s="84">
        <f t="shared" si="38"/>
        <v>0</v>
      </c>
    </row>
    <row r="335" spans="4:10" ht="15.75" x14ac:dyDescent="0.25">
      <c r="D335" s="69">
        <f t="shared" si="39"/>
        <v>324</v>
      </c>
      <c r="E335" s="72">
        <f t="shared" si="40"/>
        <v>54393</v>
      </c>
      <c r="F335" s="70">
        <f t="shared" si="41"/>
        <v>0</v>
      </c>
      <c r="G335" s="83">
        <f t="shared" si="35"/>
        <v>0</v>
      </c>
      <c r="H335" s="83">
        <f t="shared" si="36"/>
        <v>0</v>
      </c>
      <c r="I335" s="83">
        <f t="shared" si="37"/>
        <v>0</v>
      </c>
      <c r="J335" s="84">
        <f t="shared" si="38"/>
        <v>0</v>
      </c>
    </row>
    <row r="336" spans="4:10" ht="15.75" x14ac:dyDescent="0.25">
      <c r="D336" s="69">
        <f t="shared" si="39"/>
        <v>325</v>
      </c>
      <c r="E336" s="72">
        <f t="shared" si="40"/>
        <v>54424</v>
      </c>
      <c r="F336" s="70">
        <f t="shared" si="41"/>
        <v>0</v>
      </c>
      <c r="G336" s="83">
        <f t="shared" si="35"/>
        <v>0</v>
      </c>
      <c r="H336" s="83">
        <f t="shared" si="36"/>
        <v>0</v>
      </c>
      <c r="I336" s="83">
        <f t="shared" si="37"/>
        <v>0</v>
      </c>
      <c r="J336" s="84">
        <f t="shared" si="38"/>
        <v>0</v>
      </c>
    </row>
    <row r="337" spans="4:10" ht="15.75" x14ac:dyDescent="0.25">
      <c r="D337" s="69">
        <f t="shared" si="39"/>
        <v>326</v>
      </c>
      <c r="E337" s="72">
        <f t="shared" si="40"/>
        <v>54455</v>
      </c>
      <c r="F337" s="70">
        <f t="shared" si="41"/>
        <v>0</v>
      </c>
      <c r="G337" s="83">
        <f t="shared" si="35"/>
        <v>0</v>
      </c>
      <c r="H337" s="83">
        <f t="shared" si="36"/>
        <v>0</v>
      </c>
      <c r="I337" s="83">
        <f t="shared" si="37"/>
        <v>0</v>
      </c>
      <c r="J337" s="84">
        <f t="shared" si="38"/>
        <v>0</v>
      </c>
    </row>
    <row r="338" spans="4:10" ht="15.75" x14ac:dyDescent="0.25">
      <c r="D338" s="69">
        <f t="shared" si="39"/>
        <v>327</v>
      </c>
      <c r="E338" s="72">
        <f t="shared" si="40"/>
        <v>54483</v>
      </c>
      <c r="F338" s="70">
        <f t="shared" si="41"/>
        <v>0</v>
      </c>
      <c r="G338" s="83">
        <f t="shared" si="35"/>
        <v>0</v>
      </c>
      <c r="H338" s="83">
        <f t="shared" si="36"/>
        <v>0</v>
      </c>
      <c r="I338" s="83">
        <f t="shared" si="37"/>
        <v>0</v>
      </c>
      <c r="J338" s="84">
        <f t="shared" si="38"/>
        <v>0</v>
      </c>
    </row>
    <row r="339" spans="4:10" ht="15.75" x14ac:dyDescent="0.25">
      <c r="D339" s="69">
        <f t="shared" si="39"/>
        <v>328</v>
      </c>
      <c r="E339" s="72">
        <f t="shared" si="40"/>
        <v>54514</v>
      </c>
      <c r="F339" s="70">
        <f t="shared" si="41"/>
        <v>0</v>
      </c>
      <c r="G339" s="83">
        <f t="shared" si="35"/>
        <v>0</v>
      </c>
      <c r="H339" s="83">
        <f t="shared" si="36"/>
        <v>0</v>
      </c>
      <c r="I339" s="83">
        <f t="shared" si="37"/>
        <v>0</v>
      </c>
      <c r="J339" s="84">
        <f t="shared" si="38"/>
        <v>0</v>
      </c>
    </row>
    <row r="340" spans="4:10" ht="15.75" x14ac:dyDescent="0.25">
      <c r="D340" s="69">
        <f t="shared" si="39"/>
        <v>329</v>
      </c>
      <c r="E340" s="72">
        <f t="shared" si="40"/>
        <v>54544</v>
      </c>
      <c r="F340" s="70">
        <f t="shared" si="41"/>
        <v>0</v>
      </c>
      <c r="G340" s="83">
        <f t="shared" si="35"/>
        <v>0</v>
      </c>
      <c r="H340" s="83">
        <f t="shared" si="36"/>
        <v>0</v>
      </c>
      <c r="I340" s="83">
        <f t="shared" si="37"/>
        <v>0</v>
      </c>
      <c r="J340" s="84">
        <f t="shared" si="38"/>
        <v>0</v>
      </c>
    </row>
    <row r="341" spans="4:10" ht="15.75" x14ac:dyDescent="0.25">
      <c r="D341" s="69">
        <f t="shared" si="39"/>
        <v>330</v>
      </c>
      <c r="E341" s="72">
        <f t="shared" si="40"/>
        <v>54575</v>
      </c>
      <c r="F341" s="70">
        <f t="shared" si="41"/>
        <v>0</v>
      </c>
      <c r="G341" s="83">
        <f t="shared" si="35"/>
        <v>0</v>
      </c>
      <c r="H341" s="83">
        <f t="shared" si="36"/>
        <v>0</v>
      </c>
      <c r="I341" s="83">
        <f t="shared" si="37"/>
        <v>0</v>
      </c>
      <c r="J341" s="84">
        <f t="shared" si="38"/>
        <v>0</v>
      </c>
    </row>
    <row r="342" spans="4:10" ht="15.75" x14ac:dyDescent="0.25">
      <c r="D342" s="69">
        <f t="shared" si="39"/>
        <v>331</v>
      </c>
      <c r="E342" s="72">
        <f t="shared" si="40"/>
        <v>54605</v>
      </c>
      <c r="F342" s="70">
        <f t="shared" si="41"/>
        <v>0</v>
      </c>
      <c r="G342" s="83">
        <f t="shared" si="35"/>
        <v>0</v>
      </c>
      <c r="H342" s="83">
        <f t="shared" si="36"/>
        <v>0</v>
      </c>
      <c r="I342" s="83">
        <f t="shared" si="37"/>
        <v>0</v>
      </c>
      <c r="J342" s="84">
        <f t="shared" si="38"/>
        <v>0</v>
      </c>
    </row>
    <row r="343" spans="4:10" ht="15.75" x14ac:dyDescent="0.25">
      <c r="D343" s="69">
        <f t="shared" si="39"/>
        <v>332</v>
      </c>
      <c r="E343" s="72">
        <f t="shared" si="40"/>
        <v>54636</v>
      </c>
      <c r="F343" s="70">
        <f t="shared" si="41"/>
        <v>0</v>
      </c>
      <c r="G343" s="83">
        <f t="shared" si="35"/>
        <v>0</v>
      </c>
      <c r="H343" s="83">
        <f t="shared" si="36"/>
        <v>0</v>
      </c>
      <c r="I343" s="83">
        <f t="shared" si="37"/>
        <v>0</v>
      </c>
      <c r="J343" s="84">
        <f t="shared" si="38"/>
        <v>0</v>
      </c>
    </row>
    <row r="344" spans="4:10" ht="15.75" x14ac:dyDescent="0.25">
      <c r="D344" s="69">
        <f t="shared" si="39"/>
        <v>333</v>
      </c>
      <c r="E344" s="72">
        <f t="shared" si="40"/>
        <v>54667</v>
      </c>
      <c r="F344" s="70">
        <f t="shared" si="41"/>
        <v>0</v>
      </c>
      <c r="G344" s="83">
        <f t="shared" si="35"/>
        <v>0</v>
      </c>
      <c r="H344" s="83">
        <f t="shared" si="36"/>
        <v>0</v>
      </c>
      <c r="I344" s="83">
        <f t="shared" si="37"/>
        <v>0</v>
      </c>
      <c r="J344" s="84">
        <f t="shared" si="38"/>
        <v>0</v>
      </c>
    </row>
    <row r="345" spans="4:10" ht="15.75" x14ac:dyDescent="0.25">
      <c r="D345" s="69">
        <f t="shared" si="39"/>
        <v>334</v>
      </c>
      <c r="E345" s="72">
        <f t="shared" si="40"/>
        <v>54697</v>
      </c>
      <c r="F345" s="70">
        <f t="shared" si="41"/>
        <v>0</v>
      </c>
      <c r="G345" s="83">
        <f t="shared" si="35"/>
        <v>0</v>
      </c>
      <c r="H345" s="83">
        <f t="shared" si="36"/>
        <v>0</v>
      </c>
      <c r="I345" s="83">
        <f t="shared" si="37"/>
        <v>0</v>
      </c>
      <c r="J345" s="84">
        <f t="shared" si="38"/>
        <v>0</v>
      </c>
    </row>
    <row r="346" spans="4:10" ht="15.75" x14ac:dyDescent="0.25">
      <c r="D346" s="69">
        <f t="shared" si="39"/>
        <v>335</v>
      </c>
      <c r="E346" s="72">
        <f t="shared" si="40"/>
        <v>54728</v>
      </c>
      <c r="F346" s="70">
        <f t="shared" si="41"/>
        <v>0</v>
      </c>
      <c r="G346" s="83">
        <f t="shared" si="35"/>
        <v>0</v>
      </c>
      <c r="H346" s="83">
        <f t="shared" si="36"/>
        <v>0</v>
      </c>
      <c r="I346" s="83">
        <f t="shared" si="37"/>
        <v>0</v>
      </c>
      <c r="J346" s="84">
        <f t="shared" si="38"/>
        <v>0</v>
      </c>
    </row>
    <row r="347" spans="4:10" ht="15.75" x14ac:dyDescent="0.25">
      <c r="D347" s="69">
        <f t="shared" si="39"/>
        <v>336</v>
      </c>
      <c r="E347" s="72">
        <f t="shared" si="40"/>
        <v>54758</v>
      </c>
      <c r="F347" s="70">
        <f t="shared" si="41"/>
        <v>0</v>
      </c>
      <c r="G347" s="83">
        <f t="shared" si="35"/>
        <v>0</v>
      </c>
      <c r="H347" s="83">
        <f t="shared" si="36"/>
        <v>0</v>
      </c>
      <c r="I347" s="83">
        <f t="shared" si="37"/>
        <v>0</v>
      </c>
      <c r="J347" s="84">
        <f t="shared" si="38"/>
        <v>0</v>
      </c>
    </row>
    <row r="348" spans="4:10" ht="15.75" x14ac:dyDescent="0.25">
      <c r="D348" s="69">
        <f t="shared" si="39"/>
        <v>337</v>
      </c>
      <c r="E348" s="72">
        <f t="shared" si="40"/>
        <v>54789</v>
      </c>
      <c r="F348" s="70">
        <f t="shared" si="41"/>
        <v>0</v>
      </c>
      <c r="G348" s="83">
        <f t="shared" si="35"/>
        <v>0</v>
      </c>
      <c r="H348" s="83">
        <f t="shared" si="36"/>
        <v>0</v>
      </c>
      <c r="I348" s="83">
        <f t="shared" si="37"/>
        <v>0</v>
      </c>
      <c r="J348" s="84">
        <f t="shared" si="38"/>
        <v>0</v>
      </c>
    </row>
    <row r="349" spans="4:10" ht="15.75" x14ac:dyDescent="0.25">
      <c r="D349" s="69">
        <f t="shared" si="39"/>
        <v>338</v>
      </c>
      <c r="E349" s="72">
        <f t="shared" si="40"/>
        <v>54820</v>
      </c>
      <c r="F349" s="70">
        <f t="shared" si="41"/>
        <v>0</v>
      </c>
      <c r="G349" s="83">
        <f t="shared" si="35"/>
        <v>0</v>
      </c>
      <c r="H349" s="83">
        <f t="shared" si="36"/>
        <v>0</v>
      </c>
      <c r="I349" s="83">
        <f t="shared" si="37"/>
        <v>0</v>
      </c>
      <c r="J349" s="84">
        <f t="shared" si="38"/>
        <v>0</v>
      </c>
    </row>
    <row r="350" spans="4:10" ht="15.75" x14ac:dyDescent="0.25">
      <c r="D350" s="69">
        <f t="shared" si="39"/>
        <v>339</v>
      </c>
      <c r="E350" s="72">
        <f t="shared" si="40"/>
        <v>54848</v>
      </c>
      <c r="F350" s="70">
        <f t="shared" si="41"/>
        <v>0</v>
      </c>
      <c r="G350" s="83">
        <f t="shared" si="35"/>
        <v>0</v>
      </c>
      <c r="H350" s="83">
        <f t="shared" si="36"/>
        <v>0</v>
      </c>
      <c r="I350" s="83">
        <f t="shared" si="37"/>
        <v>0</v>
      </c>
      <c r="J350" s="84">
        <f t="shared" si="38"/>
        <v>0</v>
      </c>
    </row>
    <row r="351" spans="4:10" ht="15.75" x14ac:dyDescent="0.25">
      <c r="D351" s="69">
        <f t="shared" si="39"/>
        <v>340</v>
      </c>
      <c r="E351" s="72">
        <f t="shared" si="40"/>
        <v>54879</v>
      </c>
      <c r="F351" s="70">
        <f t="shared" si="41"/>
        <v>0</v>
      </c>
      <c r="G351" s="83">
        <f t="shared" si="35"/>
        <v>0</v>
      </c>
      <c r="H351" s="83">
        <f t="shared" si="36"/>
        <v>0</v>
      </c>
      <c r="I351" s="83">
        <f t="shared" si="37"/>
        <v>0</v>
      </c>
      <c r="J351" s="84">
        <f t="shared" si="38"/>
        <v>0</v>
      </c>
    </row>
    <row r="352" spans="4:10" ht="15.75" x14ac:dyDescent="0.25">
      <c r="D352" s="69">
        <f t="shared" si="39"/>
        <v>341</v>
      </c>
      <c r="E352" s="72">
        <f t="shared" si="40"/>
        <v>54909</v>
      </c>
      <c r="F352" s="70">
        <f t="shared" si="41"/>
        <v>0</v>
      </c>
      <c r="G352" s="83">
        <f t="shared" si="35"/>
        <v>0</v>
      </c>
      <c r="H352" s="83">
        <f t="shared" si="36"/>
        <v>0</v>
      </c>
      <c r="I352" s="83">
        <f t="shared" si="37"/>
        <v>0</v>
      </c>
      <c r="J352" s="84">
        <f t="shared" si="38"/>
        <v>0</v>
      </c>
    </row>
    <row r="353" spans="4:10" ht="15.75" x14ac:dyDescent="0.25">
      <c r="D353" s="69">
        <f t="shared" si="39"/>
        <v>342</v>
      </c>
      <c r="E353" s="72">
        <f t="shared" si="40"/>
        <v>54940</v>
      </c>
      <c r="F353" s="70">
        <f t="shared" si="41"/>
        <v>0</v>
      </c>
      <c r="G353" s="83">
        <f t="shared" si="35"/>
        <v>0</v>
      </c>
      <c r="H353" s="83">
        <f t="shared" si="36"/>
        <v>0</v>
      </c>
      <c r="I353" s="83">
        <f t="shared" si="37"/>
        <v>0</v>
      </c>
      <c r="J353" s="84">
        <f t="shared" si="38"/>
        <v>0</v>
      </c>
    </row>
    <row r="354" spans="4:10" ht="15.75" x14ac:dyDescent="0.25">
      <c r="D354" s="69">
        <f t="shared" si="39"/>
        <v>343</v>
      </c>
      <c r="E354" s="72">
        <f t="shared" si="40"/>
        <v>54970</v>
      </c>
      <c r="F354" s="70">
        <f t="shared" si="41"/>
        <v>0</v>
      </c>
      <c r="G354" s="83">
        <f t="shared" si="35"/>
        <v>0</v>
      </c>
      <c r="H354" s="83">
        <f t="shared" si="36"/>
        <v>0</v>
      </c>
      <c r="I354" s="83">
        <f t="shared" si="37"/>
        <v>0</v>
      </c>
      <c r="J354" s="84">
        <f t="shared" si="38"/>
        <v>0</v>
      </c>
    </row>
    <row r="355" spans="4:10" ht="15.75" x14ac:dyDescent="0.25">
      <c r="D355" s="69">
        <f t="shared" si="39"/>
        <v>344</v>
      </c>
      <c r="E355" s="72">
        <f t="shared" si="40"/>
        <v>55001</v>
      </c>
      <c r="F355" s="70">
        <f t="shared" si="41"/>
        <v>0</v>
      </c>
      <c r="G355" s="83">
        <f t="shared" si="35"/>
        <v>0</v>
      </c>
      <c r="H355" s="83">
        <f t="shared" si="36"/>
        <v>0</v>
      </c>
      <c r="I355" s="83">
        <f t="shared" si="37"/>
        <v>0</v>
      </c>
      <c r="J355" s="84">
        <f t="shared" si="38"/>
        <v>0</v>
      </c>
    </row>
    <row r="356" spans="4:10" ht="15.75" x14ac:dyDescent="0.25">
      <c r="D356" s="69">
        <f t="shared" si="39"/>
        <v>345</v>
      </c>
      <c r="E356" s="72">
        <f t="shared" si="40"/>
        <v>55032</v>
      </c>
      <c r="F356" s="70">
        <f t="shared" si="41"/>
        <v>0</v>
      </c>
      <c r="G356" s="83">
        <f t="shared" si="35"/>
        <v>0</v>
      </c>
      <c r="H356" s="83">
        <f t="shared" si="36"/>
        <v>0</v>
      </c>
      <c r="I356" s="83">
        <f t="shared" si="37"/>
        <v>0</v>
      </c>
      <c r="J356" s="84">
        <f t="shared" si="38"/>
        <v>0</v>
      </c>
    </row>
    <row r="357" spans="4:10" ht="15.75" x14ac:dyDescent="0.25">
      <c r="D357" s="69">
        <f t="shared" si="39"/>
        <v>346</v>
      </c>
      <c r="E357" s="72">
        <f t="shared" si="40"/>
        <v>55062</v>
      </c>
      <c r="F357" s="70">
        <f t="shared" si="41"/>
        <v>0</v>
      </c>
      <c r="G357" s="83">
        <f t="shared" si="35"/>
        <v>0</v>
      </c>
      <c r="H357" s="83">
        <f t="shared" si="36"/>
        <v>0</v>
      </c>
      <c r="I357" s="83">
        <f t="shared" si="37"/>
        <v>0</v>
      </c>
      <c r="J357" s="84">
        <f t="shared" si="38"/>
        <v>0</v>
      </c>
    </row>
    <row r="358" spans="4:10" ht="15.75" x14ac:dyDescent="0.25">
      <c r="D358" s="69">
        <f t="shared" si="39"/>
        <v>347</v>
      </c>
      <c r="E358" s="72">
        <f t="shared" si="40"/>
        <v>55093</v>
      </c>
      <c r="F358" s="70">
        <f t="shared" si="41"/>
        <v>0</v>
      </c>
      <c r="G358" s="83">
        <f t="shared" si="35"/>
        <v>0</v>
      </c>
      <c r="H358" s="83">
        <f t="shared" si="36"/>
        <v>0</v>
      </c>
      <c r="I358" s="83">
        <f t="shared" si="37"/>
        <v>0</v>
      </c>
      <c r="J358" s="84">
        <f t="shared" si="38"/>
        <v>0</v>
      </c>
    </row>
    <row r="359" spans="4:10" ht="15.75" x14ac:dyDescent="0.25">
      <c r="D359" s="69">
        <f t="shared" si="39"/>
        <v>348</v>
      </c>
      <c r="E359" s="72">
        <f t="shared" si="40"/>
        <v>55123</v>
      </c>
      <c r="F359" s="70">
        <f t="shared" si="41"/>
        <v>0</v>
      </c>
      <c r="G359" s="83">
        <f t="shared" si="35"/>
        <v>0</v>
      </c>
      <c r="H359" s="83">
        <f t="shared" si="36"/>
        <v>0</v>
      </c>
      <c r="I359" s="83">
        <f t="shared" si="37"/>
        <v>0</v>
      </c>
      <c r="J359" s="84">
        <f t="shared" si="38"/>
        <v>0</v>
      </c>
    </row>
    <row r="360" spans="4:10" ht="15.75" x14ac:dyDescent="0.25">
      <c r="D360" s="69">
        <f t="shared" si="39"/>
        <v>349</v>
      </c>
      <c r="E360" s="72">
        <f t="shared" si="40"/>
        <v>55154</v>
      </c>
      <c r="F360" s="70">
        <f t="shared" si="41"/>
        <v>0</v>
      </c>
      <c r="G360" s="83">
        <f t="shared" si="35"/>
        <v>0</v>
      </c>
      <c r="H360" s="83">
        <f t="shared" si="36"/>
        <v>0</v>
      </c>
      <c r="I360" s="83">
        <f t="shared" si="37"/>
        <v>0</v>
      </c>
      <c r="J360" s="84">
        <f t="shared" si="38"/>
        <v>0</v>
      </c>
    </row>
    <row r="361" spans="4:10" ht="15.75" x14ac:dyDescent="0.25">
      <c r="D361" s="69">
        <f t="shared" si="39"/>
        <v>350</v>
      </c>
      <c r="E361" s="72">
        <f t="shared" si="40"/>
        <v>55185</v>
      </c>
      <c r="F361" s="70">
        <f t="shared" si="41"/>
        <v>0</v>
      </c>
      <c r="G361" s="83">
        <f t="shared" si="35"/>
        <v>0</v>
      </c>
      <c r="H361" s="83">
        <f t="shared" si="36"/>
        <v>0</v>
      </c>
      <c r="I361" s="83">
        <f t="shared" si="37"/>
        <v>0</v>
      </c>
      <c r="J361" s="84">
        <f t="shared" si="38"/>
        <v>0</v>
      </c>
    </row>
    <row r="362" spans="4:10" ht="15.75" x14ac:dyDescent="0.25">
      <c r="D362" s="69">
        <f t="shared" si="39"/>
        <v>351</v>
      </c>
      <c r="E362" s="72">
        <f t="shared" si="40"/>
        <v>55213</v>
      </c>
      <c r="F362" s="70">
        <f t="shared" si="41"/>
        <v>0</v>
      </c>
      <c r="G362" s="83">
        <f t="shared" si="35"/>
        <v>0</v>
      </c>
      <c r="H362" s="83">
        <f t="shared" si="36"/>
        <v>0</v>
      </c>
      <c r="I362" s="83">
        <f t="shared" si="37"/>
        <v>0</v>
      </c>
      <c r="J362" s="84">
        <f t="shared" si="38"/>
        <v>0</v>
      </c>
    </row>
    <row r="363" spans="4:10" ht="15.75" x14ac:dyDescent="0.25">
      <c r="D363" s="69">
        <f t="shared" si="39"/>
        <v>352</v>
      </c>
      <c r="E363" s="72">
        <f t="shared" si="40"/>
        <v>55244</v>
      </c>
      <c r="F363" s="70">
        <f t="shared" si="41"/>
        <v>0</v>
      </c>
      <c r="G363" s="83">
        <f t="shared" si="35"/>
        <v>0</v>
      </c>
      <c r="H363" s="83">
        <f t="shared" si="36"/>
        <v>0</v>
      </c>
      <c r="I363" s="83">
        <f t="shared" si="37"/>
        <v>0</v>
      </c>
      <c r="J363" s="84">
        <f t="shared" si="38"/>
        <v>0</v>
      </c>
    </row>
    <row r="364" spans="4:10" ht="15.75" x14ac:dyDescent="0.25">
      <c r="D364" s="69">
        <f t="shared" si="39"/>
        <v>353</v>
      </c>
      <c r="E364" s="72">
        <f t="shared" si="40"/>
        <v>55274</v>
      </c>
      <c r="F364" s="70">
        <f t="shared" si="41"/>
        <v>0</v>
      </c>
      <c r="G364" s="83">
        <f t="shared" si="35"/>
        <v>0</v>
      </c>
      <c r="H364" s="83">
        <f t="shared" si="36"/>
        <v>0</v>
      </c>
      <c r="I364" s="83">
        <f t="shared" si="37"/>
        <v>0</v>
      </c>
      <c r="J364" s="84">
        <f t="shared" si="38"/>
        <v>0</v>
      </c>
    </row>
    <row r="365" spans="4:10" ht="15.75" x14ac:dyDescent="0.25">
      <c r="D365" s="69">
        <f t="shared" si="39"/>
        <v>354</v>
      </c>
      <c r="E365" s="72">
        <f t="shared" si="40"/>
        <v>55305</v>
      </c>
      <c r="F365" s="70">
        <f t="shared" si="41"/>
        <v>0</v>
      </c>
      <c r="G365" s="83">
        <f t="shared" si="35"/>
        <v>0</v>
      </c>
      <c r="H365" s="83">
        <f t="shared" si="36"/>
        <v>0</v>
      </c>
      <c r="I365" s="83">
        <f t="shared" si="37"/>
        <v>0</v>
      </c>
      <c r="J365" s="84">
        <f t="shared" si="38"/>
        <v>0</v>
      </c>
    </row>
    <row r="366" spans="4:10" ht="15.75" x14ac:dyDescent="0.25">
      <c r="D366" s="69">
        <f t="shared" si="39"/>
        <v>355</v>
      </c>
      <c r="E366" s="72">
        <f t="shared" si="40"/>
        <v>55335</v>
      </c>
      <c r="F366" s="70">
        <f t="shared" si="41"/>
        <v>0</v>
      </c>
      <c r="G366" s="83">
        <f t="shared" si="35"/>
        <v>0</v>
      </c>
      <c r="H366" s="83">
        <f t="shared" si="36"/>
        <v>0</v>
      </c>
      <c r="I366" s="83">
        <f t="shared" si="37"/>
        <v>0</v>
      </c>
      <c r="J366" s="84">
        <f t="shared" si="38"/>
        <v>0</v>
      </c>
    </row>
    <row r="367" spans="4:10" ht="15.75" x14ac:dyDescent="0.25">
      <c r="D367" s="69">
        <f t="shared" si="39"/>
        <v>356</v>
      </c>
      <c r="E367" s="72">
        <f t="shared" si="40"/>
        <v>55366</v>
      </c>
      <c r="F367" s="70">
        <f t="shared" si="41"/>
        <v>0</v>
      </c>
      <c r="G367" s="83">
        <f t="shared" si="35"/>
        <v>0</v>
      </c>
      <c r="H367" s="83">
        <f t="shared" si="36"/>
        <v>0</v>
      </c>
      <c r="I367" s="83">
        <f t="shared" si="37"/>
        <v>0</v>
      </c>
      <c r="J367" s="84">
        <f t="shared" si="38"/>
        <v>0</v>
      </c>
    </row>
    <row r="368" spans="4:10" ht="15.75" x14ac:dyDescent="0.25">
      <c r="D368" s="69">
        <f t="shared" si="39"/>
        <v>357</v>
      </c>
      <c r="E368" s="72">
        <f t="shared" si="40"/>
        <v>55397</v>
      </c>
      <c r="F368" s="70">
        <f t="shared" si="41"/>
        <v>0</v>
      </c>
      <c r="G368" s="83">
        <f t="shared" si="35"/>
        <v>0</v>
      </c>
      <c r="H368" s="83">
        <f t="shared" si="36"/>
        <v>0</v>
      </c>
      <c r="I368" s="83">
        <f t="shared" si="37"/>
        <v>0</v>
      </c>
      <c r="J368" s="84">
        <f t="shared" si="38"/>
        <v>0</v>
      </c>
    </row>
    <row r="369" spans="4:10" ht="15.75" x14ac:dyDescent="0.25">
      <c r="D369" s="69">
        <f t="shared" si="39"/>
        <v>358</v>
      </c>
      <c r="E369" s="72">
        <f t="shared" si="40"/>
        <v>55427</v>
      </c>
      <c r="F369" s="70">
        <f t="shared" si="41"/>
        <v>0</v>
      </c>
      <c r="G369" s="83">
        <f t="shared" si="35"/>
        <v>0</v>
      </c>
      <c r="H369" s="83">
        <f t="shared" si="36"/>
        <v>0</v>
      </c>
      <c r="I369" s="83">
        <f t="shared" si="37"/>
        <v>0</v>
      </c>
      <c r="J369" s="84">
        <f t="shared" si="38"/>
        <v>0</v>
      </c>
    </row>
    <row r="370" spans="4:10" ht="15.75" x14ac:dyDescent="0.25">
      <c r="D370" s="69">
        <f t="shared" si="39"/>
        <v>359</v>
      </c>
      <c r="E370" s="72">
        <f t="shared" si="40"/>
        <v>55458</v>
      </c>
      <c r="F370" s="70">
        <f t="shared" si="41"/>
        <v>0</v>
      </c>
      <c r="G370" s="83">
        <f t="shared" si="35"/>
        <v>0</v>
      </c>
      <c r="H370" s="83">
        <f t="shared" si="36"/>
        <v>0</v>
      </c>
      <c r="I370" s="83">
        <f t="shared" si="37"/>
        <v>0</v>
      </c>
      <c r="J370" s="84">
        <f t="shared" si="38"/>
        <v>0</v>
      </c>
    </row>
    <row r="371" spans="4:10" ht="15.75" x14ac:dyDescent="0.25">
      <c r="D371" s="69">
        <f t="shared" si="39"/>
        <v>360</v>
      </c>
      <c r="E371" s="72">
        <f t="shared" si="40"/>
        <v>55488</v>
      </c>
      <c r="F371" s="70">
        <f t="shared" si="41"/>
        <v>0</v>
      </c>
      <c r="G371" s="83">
        <f t="shared" si="35"/>
        <v>0</v>
      </c>
      <c r="H371" s="83">
        <f t="shared" si="36"/>
        <v>0</v>
      </c>
      <c r="I371" s="83">
        <f t="shared" si="37"/>
        <v>0</v>
      </c>
      <c r="J371" s="84">
        <f t="shared" si="38"/>
        <v>0</v>
      </c>
    </row>
    <row r="372" spans="4:10" x14ac:dyDescent="0.3">
      <c r="D372" s="69"/>
    </row>
    <row r="373" spans="4:10" x14ac:dyDescent="0.3">
      <c r="D373" s="69"/>
    </row>
    <row r="374" spans="4:10" x14ac:dyDescent="0.3">
      <c r="D374" s="69"/>
    </row>
    <row r="375" spans="4:10" x14ac:dyDescent="0.3">
      <c r="D375" s="69"/>
    </row>
    <row r="376" spans="4:10" x14ac:dyDescent="0.3">
      <c r="D376" s="69"/>
    </row>
    <row r="377" spans="4:10" x14ac:dyDescent="0.3">
      <c r="D377" s="69"/>
    </row>
    <row r="378" spans="4:10" x14ac:dyDescent="0.3">
      <c r="D378" s="69"/>
    </row>
    <row r="379" spans="4:10" x14ac:dyDescent="0.3">
      <c r="D379" s="69"/>
    </row>
    <row r="380" spans="4:10" x14ac:dyDescent="0.3">
      <c r="D380" s="69"/>
    </row>
    <row r="381" spans="4:10" x14ac:dyDescent="0.3">
      <c r="D381" s="69"/>
    </row>
    <row r="382" spans="4:10" x14ac:dyDescent="0.3">
      <c r="D382" s="69"/>
    </row>
    <row r="383" spans="4:10" x14ac:dyDescent="0.3">
      <c r="D383" s="69"/>
    </row>
    <row r="384" spans="4:10" ht="15" x14ac:dyDescent="0.25">
      <c r="D384" s="69"/>
      <c r="E384"/>
      <c r="F384"/>
      <c r="G384"/>
      <c r="H384"/>
      <c r="I384"/>
      <c r="J384"/>
    </row>
    <row r="385" spans="4:10" ht="15" x14ac:dyDescent="0.25">
      <c r="D385" s="69"/>
      <c r="E385"/>
      <c r="F385"/>
      <c r="G385"/>
      <c r="H385"/>
      <c r="I385"/>
      <c r="J385"/>
    </row>
    <row r="386" spans="4:10" ht="15" x14ac:dyDescent="0.25">
      <c r="D386" s="69"/>
      <c r="E386"/>
      <c r="F386"/>
      <c r="G386"/>
      <c r="H386"/>
      <c r="I386"/>
      <c r="J386"/>
    </row>
    <row r="387" spans="4:10" ht="15" x14ac:dyDescent="0.25">
      <c r="D387" s="69"/>
      <c r="E387"/>
      <c r="F387"/>
      <c r="G387"/>
      <c r="H387"/>
      <c r="I387"/>
      <c r="J387"/>
    </row>
    <row r="388" spans="4:10" ht="15" x14ac:dyDescent="0.25">
      <c r="D388" s="69"/>
      <c r="E388"/>
      <c r="F388"/>
      <c r="G388"/>
      <c r="H388"/>
      <c r="I388"/>
      <c r="J388"/>
    </row>
    <row r="389" spans="4:10" ht="15" x14ac:dyDescent="0.25">
      <c r="D389" s="69"/>
      <c r="E389"/>
      <c r="F389"/>
      <c r="G389"/>
      <c r="H389"/>
      <c r="I389"/>
      <c r="J389"/>
    </row>
    <row r="390" spans="4:10" ht="15" x14ac:dyDescent="0.25">
      <c r="D390" s="69"/>
      <c r="E390"/>
      <c r="F390"/>
      <c r="G390"/>
      <c r="H390"/>
      <c r="I390"/>
      <c r="J390"/>
    </row>
    <row r="391" spans="4:10" ht="15" x14ac:dyDescent="0.25">
      <c r="D391" s="69"/>
      <c r="E391"/>
      <c r="F391"/>
      <c r="G391"/>
      <c r="H391"/>
      <c r="I391"/>
      <c r="J391"/>
    </row>
    <row r="392" spans="4:10" ht="15" x14ac:dyDescent="0.25">
      <c r="D392" s="69"/>
      <c r="E392"/>
      <c r="F392"/>
      <c r="G392"/>
      <c r="H392"/>
      <c r="I392"/>
      <c r="J392"/>
    </row>
    <row r="393" spans="4:10" ht="15" x14ac:dyDescent="0.25">
      <c r="D393" s="69"/>
      <c r="E393"/>
      <c r="F393"/>
      <c r="G393"/>
      <c r="H393"/>
      <c r="I393"/>
      <c r="J393"/>
    </row>
    <row r="394" spans="4:10" ht="15" x14ac:dyDescent="0.25">
      <c r="D394" s="69"/>
      <c r="E394"/>
      <c r="F394"/>
      <c r="G394"/>
      <c r="H394"/>
      <c r="I394"/>
      <c r="J394"/>
    </row>
    <row r="395" spans="4:10" ht="15" x14ac:dyDescent="0.25">
      <c r="D395" s="69"/>
      <c r="E395"/>
      <c r="F395"/>
      <c r="G395"/>
      <c r="H395"/>
      <c r="I395"/>
      <c r="J395"/>
    </row>
    <row r="396" spans="4:10" ht="15" x14ac:dyDescent="0.25">
      <c r="D396" s="69"/>
      <c r="E396"/>
      <c r="F396"/>
      <c r="G396"/>
      <c r="H396"/>
      <c r="I396"/>
      <c r="J396"/>
    </row>
    <row r="397" spans="4:10" ht="15" x14ac:dyDescent="0.25">
      <c r="D397" s="69"/>
      <c r="E397"/>
      <c r="F397"/>
      <c r="G397"/>
      <c r="H397"/>
      <c r="I397"/>
      <c r="J397"/>
    </row>
    <row r="398" spans="4:10" ht="15" x14ac:dyDescent="0.25">
      <c r="D398" s="69"/>
      <c r="E398"/>
      <c r="F398"/>
      <c r="G398"/>
      <c r="H398"/>
      <c r="I398"/>
      <c r="J398"/>
    </row>
    <row r="399" spans="4:10" ht="15" x14ac:dyDescent="0.25">
      <c r="D399" s="69"/>
      <c r="E399"/>
      <c r="F399"/>
      <c r="G399"/>
      <c r="H399"/>
      <c r="I399"/>
      <c r="J399"/>
    </row>
    <row r="400" spans="4:10" ht="15" x14ac:dyDescent="0.25">
      <c r="D400" s="69"/>
      <c r="E400"/>
      <c r="F400"/>
      <c r="G400"/>
      <c r="H400"/>
      <c r="I400"/>
      <c r="J400"/>
    </row>
    <row r="401" spans="4:10" ht="15" x14ac:dyDescent="0.25">
      <c r="D401" s="69"/>
      <c r="E401"/>
      <c r="F401"/>
      <c r="G401"/>
      <c r="H401"/>
      <c r="I401"/>
      <c r="J401"/>
    </row>
    <row r="402" spans="4:10" ht="15" x14ac:dyDescent="0.25">
      <c r="D402" s="69"/>
      <c r="E402"/>
      <c r="F402"/>
      <c r="G402"/>
      <c r="H402"/>
      <c r="I402"/>
      <c r="J402"/>
    </row>
    <row r="403" spans="4:10" ht="15" x14ac:dyDescent="0.25">
      <c r="D403" s="69"/>
      <c r="E403"/>
      <c r="F403"/>
      <c r="G403"/>
      <c r="H403"/>
      <c r="I403"/>
      <c r="J403"/>
    </row>
    <row r="404" spans="4:10" ht="15" x14ac:dyDescent="0.25">
      <c r="D404" s="69"/>
      <c r="E404"/>
      <c r="F404"/>
      <c r="G404"/>
      <c r="H404"/>
      <c r="I404"/>
      <c r="J404"/>
    </row>
    <row r="405" spans="4:10" ht="15" x14ac:dyDescent="0.25">
      <c r="D405" s="69"/>
      <c r="E405"/>
      <c r="F405"/>
      <c r="G405"/>
      <c r="H405"/>
      <c r="I405"/>
      <c r="J405"/>
    </row>
    <row r="406" spans="4:10" ht="15" x14ac:dyDescent="0.25">
      <c r="D406" s="69"/>
      <c r="E406"/>
      <c r="F406"/>
      <c r="G406"/>
      <c r="H406"/>
      <c r="I406"/>
      <c r="J406"/>
    </row>
    <row r="407" spans="4:10" ht="15" x14ac:dyDescent="0.25">
      <c r="D407" s="69"/>
      <c r="E407"/>
      <c r="F407"/>
      <c r="G407"/>
      <c r="H407"/>
      <c r="I407"/>
      <c r="J407"/>
    </row>
    <row r="408" spans="4:10" ht="15" x14ac:dyDescent="0.25">
      <c r="D408" s="69"/>
      <c r="E408"/>
      <c r="F408"/>
      <c r="G408"/>
      <c r="H408"/>
      <c r="I408"/>
      <c r="J408"/>
    </row>
    <row r="409" spans="4:10" ht="15" x14ac:dyDescent="0.25">
      <c r="D409" s="69"/>
      <c r="E409"/>
      <c r="F409"/>
      <c r="G409"/>
      <c r="H409"/>
      <c r="I409"/>
      <c r="J409"/>
    </row>
    <row r="410" spans="4:10" ht="15" x14ac:dyDescent="0.25">
      <c r="D410" s="69"/>
      <c r="E410"/>
      <c r="F410"/>
      <c r="G410"/>
      <c r="H410"/>
      <c r="I410"/>
      <c r="J410"/>
    </row>
    <row r="411" spans="4:10" ht="15" x14ac:dyDescent="0.25">
      <c r="D411" s="69"/>
      <c r="E411"/>
      <c r="F411"/>
      <c r="G411"/>
      <c r="H411"/>
      <c r="I411"/>
      <c r="J411"/>
    </row>
    <row r="412" spans="4:10" ht="15" x14ac:dyDescent="0.25">
      <c r="D412" s="69"/>
      <c r="E412"/>
      <c r="F412"/>
      <c r="G412"/>
      <c r="H412"/>
      <c r="I412"/>
      <c r="J412"/>
    </row>
    <row r="413" spans="4:10" ht="15" x14ac:dyDescent="0.25">
      <c r="D413" s="69"/>
      <c r="E413"/>
      <c r="F413"/>
      <c r="G413"/>
      <c r="H413"/>
      <c r="I413"/>
      <c r="J413"/>
    </row>
    <row r="414" spans="4:10" ht="15" x14ac:dyDescent="0.25">
      <c r="D414" s="69"/>
      <c r="E414"/>
      <c r="F414"/>
      <c r="G414"/>
      <c r="H414"/>
      <c r="I414"/>
      <c r="J414"/>
    </row>
    <row r="415" spans="4:10" ht="15" x14ac:dyDescent="0.25">
      <c r="D415" s="69"/>
      <c r="E415"/>
      <c r="F415"/>
      <c r="G415"/>
      <c r="H415"/>
      <c r="I415"/>
      <c r="J415"/>
    </row>
    <row r="416" spans="4:10" ht="15" x14ac:dyDescent="0.25">
      <c r="D416" s="69"/>
      <c r="E416"/>
      <c r="F416"/>
      <c r="G416"/>
      <c r="H416"/>
      <c r="I416"/>
      <c r="J416"/>
    </row>
    <row r="417" spans="4:10" ht="15" x14ac:dyDescent="0.25">
      <c r="D417" s="69"/>
      <c r="E417"/>
      <c r="F417"/>
      <c r="G417"/>
      <c r="H417"/>
      <c r="I417"/>
      <c r="J417"/>
    </row>
    <row r="418" spans="4:10" ht="15" x14ac:dyDescent="0.25">
      <c r="D418" s="69"/>
      <c r="E418"/>
      <c r="F418"/>
      <c r="G418"/>
      <c r="H418"/>
      <c r="I418"/>
      <c r="J418"/>
    </row>
    <row r="419" spans="4:10" ht="15" x14ac:dyDescent="0.25">
      <c r="D419" s="69"/>
      <c r="E419"/>
      <c r="F419"/>
      <c r="G419"/>
      <c r="H419"/>
      <c r="I419"/>
      <c r="J419"/>
    </row>
    <row r="420" spans="4:10" ht="15" x14ac:dyDescent="0.25">
      <c r="D420" s="69"/>
      <c r="E420"/>
      <c r="F420"/>
      <c r="G420"/>
      <c r="H420"/>
      <c r="I420"/>
      <c r="J420"/>
    </row>
    <row r="421" spans="4:10" ht="15" x14ac:dyDescent="0.25">
      <c r="D421" s="69"/>
      <c r="E421"/>
      <c r="F421"/>
      <c r="G421"/>
      <c r="H421"/>
      <c r="I421"/>
      <c r="J421"/>
    </row>
    <row r="422" spans="4:10" ht="15" x14ac:dyDescent="0.25">
      <c r="D422" s="69"/>
      <c r="E422"/>
      <c r="F422"/>
      <c r="G422"/>
      <c r="H422"/>
      <c r="I422"/>
      <c r="J422"/>
    </row>
    <row r="423" spans="4:10" ht="15" x14ac:dyDescent="0.25">
      <c r="D423" s="69"/>
      <c r="E423"/>
      <c r="F423"/>
      <c r="G423"/>
      <c r="H423"/>
      <c r="I423"/>
      <c r="J423"/>
    </row>
    <row r="424" spans="4:10" ht="15" x14ac:dyDescent="0.25">
      <c r="D424" s="69"/>
      <c r="E424"/>
      <c r="F424"/>
      <c r="G424"/>
      <c r="H424"/>
      <c r="I424"/>
      <c r="J424"/>
    </row>
    <row r="425" spans="4:10" ht="15" x14ac:dyDescent="0.25">
      <c r="D425" s="69"/>
      <c r="E425"/>
      <c r="F425"/>
      <c r="G425"/>
      <c r="H425"/>
      <c r="I425"/>
      <c r="J425"/>
    </row>
    <row r="426" spans="4:10" ht="15" x14ac:dyDescent="0.25">
      <c r="D426" s="69"/>
      <c r="E426"/>
      <c r="F426"/>
      <c r="G426"/>
      <c r="H426"/>
      <c r="I426"/>
      <c r="J426"/>
    </row>
    <row r="427" spans="4:10" ht="15" x14ac:dyDescent="0.25">
      <c r="D427" s="69"/>
      <c r="E427"/>
      <c r="F427"/>
      <c r="G427"/>
      <c r="H427"/>
      <c r="I427"/>
      <c r="J427"/>
    </row>
    <row r="428" spans="4:10" ht="15" x14ac:dyDescent="0.25">
      <c r="D428" s="69"/>
      <c r="E428"/>
      <c r="F428"/>
      <c r="G428"/>
      <c r="H428"/>
      <c r="I428"/>
      <c r="J428"/>
    </row>
    <row r="429" spans="4:10" ht="15" x14ac:dyDescent="0.25">
      <c r="D429" s="69"/>
      <c r="E429"/>
      <c r="F429"/>
      <c r="G429"/>
      <c r="H429"/>
      <c r="I429"/>
      <c r="J429"/>
    </row>
    <row r="430" spans="4:10" ht="15" x14ac:dyDescent="0.25">
      <c r="D430" s="69"/>
      <c r="E430"/>
      <c r="F430"/>
      <c r="G430"/>
      <c r="H430"/>
      <c r="I430"/>
      <c r="J430"/>
    </row>
    <row r="431" spans="4:10" ht="15" x14ac:dyDescent="0.25">
      <c r="D431" s="69"/>
      <c r="E431"/>
      <c r="F431"/>
      <c r="G431"/>
      <c r="H431"/>
      <c r="I431"/>
      <c r="J431"/>
    </row>
    <row r="432" spans="4:10" ht="15" x14ac:dyDescent="0.25">
      <c r="D432" s="69"/>
      <c r="E432"/>
      <c r="F432"/>
      <c r="G432"/>
      <c r="H432"/>
      <c r="I432"/>
      <c r="J432"/>
    </row>
    <row r="433" spans="4:10" ht="15" x14ac:dyDescent="0.25">
      <c r="D433" s="69"/>
      <c r="E433"/>
      <c r="F433"/>
      <c r="G433"/>
      <c r="H433"/>
      <c r="I433"/>
      <c r="J433"/>
    </row>
    <row r="434" spans="4:10" ht="15" x14ac:dyDescent="0.25">
      <c r="D434" s="69"/>
      <c r="E434"/>
      <c r="F434"/>
      <c r="G434"/>
      <c r="H434"/>
      <c r="I434"/>
      <c r="J434"/>
    </row>
    <row r="435" spans="4:10" ht="15" x14ac:dyDescent="0.25">
      <c r="D435" s="69"/>
      <c r="E435"/>
      <c r="F435"/>
      <c r="G435"/>
      <c r="H435"/>
      <c r="I435"/>
      <c r="J435"/>
    </row>
    <row r="436" spans="4:10" ht="15" x14ac:dyDescent="0.25">
      <c r="D436" s="69"/>
      <c r="E436"/>
      <c r="F436"/>
      <c r="G436"/>
      <c r="H436"/>
      <c r="I436"/>
      <c r="J436"/>
    </row>
    <row r="437" spans="4:10" ht="15" x14ac:dyDescent="0.25">
      <c r="D437" s="69"/>
      <c r="E437"/>
      <c r="F437"/>
      <c r="G437"/>
      <c r="H437"/>
      <c r="I437"/>
      <c r="J437"/>
    </row>
    <row r="438" spans="4:10" ht="15" x14ac:dyDescent="0.25">
      <c r="D438" s="69"/>
      <c r="E438"/>
      <c r="F438"/>
      <c r="G438"/>
      <c r="H438"/>
      <c r="I438"/>
      <c r="J438"/>
    </row>
    <row r="439" spans="4:10" ht="15" x14ac:dyDescent="0.25">
      <c r="D439" s="69"/>
      <c r="E439"/>
      <c r="F439"/>
      <c r="G439"/>
      <c r="H439"/>
      <c r="I439"/>
      <c r="J439"/>
    </row>
    <row r="440" spans="4:10" ht="15" x14ac:dyDescent="0.25">
      <c r="D440" s="69"/>
      <c r="E440"/>
      <c r="F440"/>
      <c r="G440"/>
      <c r="H440"/>
      <c r="I440"/>
      <c r="J440"/>
    </row>
    <row r="441" spans="4:10" ht="15" x14ac:dyDescent="0.25">
      <c r="D441" s="69"/>
      <c r="E441"/>
      <c r="F441"/>
      <c r="G441"/>
      <c r="H441"/>
      <c r="I441"/>
      <c r="J441"/>
    </row>
    <row r="442" spans="4:10" ht="15" x14ac:dyDescent="0.25">
      <c r="D442" s="69"/>
      <c r="E442"/>
      <c r="F442"/>
      <c r="G442"/>
      <c r="H442"/>
      <c r="I442"/>
      <c r="J442"/>
    </row>
    <row r="443" spans="4:10" ht="15" x14ac:dyDescent="0.25">
      <c r="D443" s="69"/>
      <c r="E443"/>
      <c r="F443"/>
      <c r="G443"/>
      <c r="H443"/>
      <c r="I443"/>
      <c r="J443"/>
    </row>
    <row r="444" spans="4:10" ht="15" x14ac:dyDescent="0.25">
      <c r="D444" s="69"/>
      <c r="E444"/>
      <c r="F444"/>
      <c r="G444"/>
      <c r="H444"/>
      <c r="I444"/>
      <c r="J444"/>
    </row>
    <row r="445" spans="4:10" ht="15" x14ac:dyDescent="0.25">
      <c r="D445" s="69"/>
      <c r="E445"/>
      <c r="F445"/>
      <c r="G445"/>
      <c r="H445"/>
      <c r="I445"/>
      <c r="J445"/>
    </row>
    <row r="446" spans="4:10" ht="15" x14ac:dyDescent="0.25">
      <c r="D446" s="69"/>
      <c r="E446"/>
      <c r="F446"/>
      <c r="G446"/>
      <c r="H446"/>
      <c r="I446"/>
      <c r="J446"/>
    </row>
    <row r="447" spans="4:10" ht="15" x14ac:dyDescent="0.25">
      <c r="D447" s="69"/>
      <c r="E447"/>
      <c r="F447"/>
      <c r="G447"/>
      <c r="H447"/>
      <c r="I447"/>
      <c r="J447"/>
    </row>
    <row r="448" spans="4:10" ht="15" x14ac:dyDescent="0.25">
      <c r="D448" s="69"/>
      <c r="E448"/>
      <c r="F448"/>
      <c r="G448"/>
      <c r="H448"/>
      <c r="I448"/>
      <c r="J448"/>
    </row>
    <row r="449" spans="4:10" ht="15" x14ac:dyDescent="0.25">
      <c r="D449" s="69"/>
      <c r="E449"/>
      <c r="F449"/>
      <c r="G449"/>
      <c r="H449"/>
      <c r="I449"/>
      <c r="J449"/>
    </row>
    <row r="450" spans="4:10" ht="15" x14ac:dyDescent="0.25">
      <c r="D450" s="69"/>
      <c r="E450"/>
      <c r="F450"/>
      <c r="G450"/>
      <c r="H450"/>
      <c r="I450"/>
      <c r="J450"/>
    </row>
    <row r="451" spans="4:10" ht="15" x14ac:dyDescent="0.25">
      <c r="D451" s="69"/>
      <c r="E451"/>
      <c r="F451"/>
      <c r="G451"/>
      <c r="H451"/>
      <c r="I451"/>
      <c r="J451"/>
    </row>
    <row r="452" spans="4:10" ht="15" x14ac:dyDescent="0.25">
      <c r="D452" s="69"/>
      <c r="E452"/>
      <c r="F452"/>
      <c r="G452"/>
      <c r="H452"/>
      <c r="I452"/>
      <c r="J452"/>
    </row>
    <row r="453" spans="4:10" ht="15" x14ac:dyDescent="0.25">
      <c r="D453" s="69"/>
      <c r="E453"/>
      <c r="F453"/>
      <c r="G453"/>
      <c r="H453"/>
      <c r="I453"/>
      <c r="J453"/>
    </row>
    <row r="454" spans="4:10" ht="15" x14ac:dyDescent="0.25">
      <c r="D454" s="69"/>
      <c r="E454"/>
      <c r="F454"/>
      <c r="G454"/>
      <c r="H454"/>
      <c r="I454"/>
      <c r="J454"/>
    </row>
    <row r="455" spans="4:10" ht="15" x14ac:dyDescent="0.25">
      <c r="D455" s="69"/>
      <c r="E455"/>
      <c r="F455"/>
      <c r="G455"/>
      <c r="H455"/>
      <c r="I455"/>
      <c r="J455"/>
    </row>
    <row r="456" spans="4:10" ht="15" x14ac:dyDescent="0.25">
      <c r="D456" s="69"/>
      <c r="E456"/>
      <c r="F456"/>
      <c r="G456"/>
      <c r="H456"/>
      <c r="I456"/>
      <c r="J456"/>
    </row>
    <row r="457" spans="4:10" ht="15" x14ac:dyDescent="0.25">
      <c r="D457" s="69"/>
      <c r="E457"/>
      <c r="F457"/>
      <c r="G457"/>
      <c r="H457"/>
      <c r="I457"/>
      <c r="J457"/>
    </row>
    <row r="458" spans="4:10" ht="15" x14ac:dyDescent="0.25">
      <c r="D458" s="69"/>
      <c r="E458"/>
      <c r="F458"/>
      <c r="G458"/>
      <c r="H458"/>
      <c r="I458"/>
      <c r="J458"/>
    </row>
    <row r="459" spans="4:10" ht="15" x14ac:dyDescent="0.25">
      <c r="D459" s="69"/>
      <c r="E459"/>
      <c r="F459"/>
      <c r="G459"/>
      <c r="H459"/>
      <c r="I459"/>
      <c r="J459"/>
    </row>
    <row r="460" spans="4:10" ht="15" x14ac:dyDescent="0.25">
      <c r="D460" s="69"/>
      <c r="E460"/>
      <c r="F460"/>
      <c r="G460"/>
      <c r="H460"/>
      <c r="I460"/>
      <c r="J460"/>
    </row>
    <row r="461" spans="4:10" ht="15" x14ac:dyDescent="0.25">
      <c r="D461" s="69"/>
      <c r="E461"/>
      <c r="F461"/>
      <c r="G461"/>
      <c r="H461"/>
      <c r="I461"/>
      <c r="J461"/>
    </row>
    <row r="462" spans="4:10" ht="15" x14ac:dyDescent="0.25">
      <c r="D462" s="69"/>
      <c r="E462"/>
      <c r="F462"/>
      <c r="G462"/>
      <c r="H462"/>
      <c r="I462"/>
      <c r="J462"/>
    </row>
    <row r="463" spans="4:10" ht="15" x14ac:dyDescent="0.25">
      <c r="D463" s="69"/>
      <c r="E463"/>
      <c r="F463"/>
      <c r="G463"/>
      <c r="H463"/>
      <c r="I463"/>
      <c r="J463"/>
    </row>
    <row r="464" spans="4:10" ht="15" x14ac:dyDescent="0.25">
      <c r="D464" s="69"/>
      <c r="E464"/>
      <c r="F464"/>
      <c r="G464"/>
      <c r="H464"/>
      <c r="I464"/>
      <c r="J464"/>
    </row>
    <row r="465" spans="4:10" ht="15" x14ac:dyDescent="0.25">
      <c r="D465" s="69"/>
      <c r="E465"/>
      <c r="F465"/>
      <c r="G465"/>
      <c r="H465"/>
      <c r="I465"/>
      <c r="J465"/>
    </row>
    <row r="466" spans="4:10" ht="15" x14ac:dyDescent="0.25">
      <c r="D466" s="69"/>
      <c r="E466"/>
      <c r="F466"/>
      <c r="G466"/>
      <c r="H466"/>
      <c r="I466"/>
      <c r="J466"/>
    </row>
    <row r="467" spans="4:10" ht="15" x14ac:dyDescent="0.25">
      <c r="D467" s="69"/>
      <c r="E467"/>
      <c r="F467"/>
      <c r="G467"/>
      <c r="H467"/>
      <c r="I467"/>
      <c r="J467"/>
    </row>
    <row r="468" spans="4:10" ht="15" x14ac:dyDescent="0.25">
      <c r="D468" s="69"/>
      <c r="E468"/>
      <c r="F468"/>
      <c r="G468"/>
      <c r="H468"/>
      <c r="I468"/>
      <c r="J468"/>
    </row>
    <row r="469" spans="4:10" ht="15" x14ac:dyDescent="0.25">
      <c r="D469" s="69"/>
      <c r="E469"/>
      <c r="F469"/>
      <c r="G469"/>
      <c r="H469"/>
      <c r="I469"/>
      <c r="J469"/>
    </row>
    <row r="470" spans="4:10" ht="15" x14ac:dyDescent="0.25">
      <c r="D470" s="69"/>
      <c r="E470"/>
      <c r="F470"/>
      <c r="G470"/>
      <c r="H470"/>
      <c r="I470"/>
      <c r="J470"/>
    </row>
    <row r="471" spans="4:10" ht="15" x14ac:dyDescent="0.25">
      <c r="D471" s="69"/>
      <c r="E471"/>
      <c r="F471"/>
      <c r="G471"/>
      <c r="H471"/>
      <c r="I471"/>
      <c r="J471"/>
    </row>
    <row r="472" spans="4:10" ht="15" x14ac:dyDescent="0.25">
      <c r="D472" s="69"/>
      <c r="E472"/>
      <c r="F472"/>
      <c r="G472"/>
      <c r="H472"/>
      <c r="I472"/>
      <c r="J472"/>
    </row>
    <row r="473" spans="4:10" ht="15" x14ac:dyDescent="0.25">
      <c r="D473" s="69"/>
      <c r="E473"/>
      <c r="F473"/>
      <c r="G473"/>
      <c r="H473"/>
      <c r="I473"/>
      <c r="J473"/>
    </row>
  </sheetData>
  <sheetProtection algorithmName="SHA-512" hashValue="qh/4bdTV4WHvAMUDPlicZ7ZTf+zRW7s8rX6odyHKBFfKq1CFSYKcBj8MHsNatWCu2T+d/GNaSaovlXeVWEHaSA==" saltValue="0OPjFSbnc9X3eWah1fl60Q==" spinCount="100000" sheet="1" objects="1" scenarios="1" selectLockedCells="1"/>
  <mergeCells count="4">
    <mergeCell ref="A10:B10"/>
    <mergeCell ref="D10:J10"/>
    <mergeCell ref="A8:J8"/>
    <mergeCell ref="A6:J6"/>
  </mergeCells>
  <pageMargins left="0.75" right="0" top="0" bottom="0" header="0" footer="0"/>
  <pageSetup scale="66" fitToHeight="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pageSetUpPr fitToPage="1"/>
  </sheetPr>
  <dimension ref="A6:J473"/>
  <sheetViews>
    <sheetView workbookViewId="0">
      <selection activeCell="B11" sqref="B11"/>
    </sheetView>
  </sheetViews>
  <sheetFormatPr defaultRowHeight="16.5" x14ac:dyDescent="0.3"/>
  <cols>
    <col min="1" max="1" width="28.42578125" bestFit="1" customWidth="1"/>
    <col min="2" max="2" width="13.28515625" bestFit="1" customWidth="1"/>
    <col min="3" max="3" width="5.7109375" customWidth="1"/>
    <col min="4" max="4" width="4" style="71" bestFit="1" customWidth="1"/>
    <col min="5" max="5" width="9.7109375" style="71" bestFit="1" customWidth="1"/>
    <col min="6" max="6" width="16" style="71" bestFit="1" customWidth="1"/>
    <col min="7" max="7" width="21.85546875" style="71" bestFit="1" customWidth="1"/>
    <col min="8" max="8" width="16.42578125" style="71" bestFit="1" customWidth="1"/>
    <col min="9" max="9" width="17.28515625" style="71" bestFit="1" customWidth="1"/>
    <col min="10" max="10" width="16" style="73" bestFit="1" customWidth="1"/>
  </cols>
  <sheetData>
    <row r="6" spans="1:10" ht="18.75" x14ac:dyDescent="0.3">
      <c r="A6" s="187" t="s">
        <v>190</v>
      </c>
      <c r="B6" s="187"/>
      <c r="C6" s="187"/>
      <c r="D6" s="187"/>
      <c r="E6" s="187"/>
      <c r="F6" s="187"/>
      <c r="G6" s="187"/>
      <c r="H6" s="187"/>
      <c r="I6" s="187"/>
      <c r="J6" s="187"/>
    </row>
    <row r="7" spans="1:10" x14ac:dyDescent="0.3">
      <c r="A7" s="15"/>
      <c r="B7" s="15"/>
      <c r="C7" s="15"/>
      <c r="D7" s="16"/>
      <c r="E7" s="16"/>
      <c r="F7" s="16"/>
    </row>
    <row r="8" spans="1:10" ht="18.75" x14ac:dyDescent="0.3">
      <c r="A8" s="192" t="s">
        <v>211</v>
      </c>
      <c r="B8" s="192"/>
      <c r="C8" s="192"/>
      <c r="D8" s="192"/>
      <c r="E8" s="192"/>
      <c r="F8" s="192"/>
      <c r="G8" s="192"/>
      <c r="H8" s="192"/>
      <c r="I8" s="192"/>
      <c r="J8" s="192"/>
    </row>
    <row r="9" spans="1:10" x14ac:dyDescent="0.3">
      <c r="A9" s="64"/>
      <c r="B9" s="64"/>
      <c r="C9" s="64"/>
      <c r="D9" s="69"/>
      <c r="E9" s="69"/>
      <c r="F9" s="69"/>
    </row>
    <row r="10" spans="1:10" ht="18.75" x14ac:dyDescent="0.3">
      <c r="A10" s="228" t="s">
        <v>192</v>
      </c>
      <c r="B10" s="228"/>
      <c r="C10" s="64"/>
      <c r="D10" s="229" t="s">
        <v>205</v>
      </c>
      <c r="E10" s="229"/>
      <c r="F10" s="229"/>
      <c r="G10" s="229"/>
      <c r="H10" s="229"/>
      <c r="I10" s="229"/>
      <c r="J10" s="229"/>
    </row>
    <row r="11" spans="1:10" ht="15.75" x14ac:dyDescent="0.25">
      <c r="A11" s="65" t="s">
        <v>204</v>
      </c>
      <c r="B11" s="77">
        <v>0</v>
      </c>
      <c r="C11" s="64"/>
      <c r="D11" s="81" t="s">
        <v>198</v>
      </c>
      <c r="E11" s="81" t="s">
        <v>199</v>
      </c>
      <c r="F11" s="81" t="s">
        <v>200</v>
      </c>
      <c r="G11" s="81" t="s">
        <v>203</v>
      </c>
      <c r="H11" s="81" t="s">
        <v>201</v>
      </c>
      <c r="I11" s="81" t="s">
        <v>202</v>
      </c>
      <c r="J11" s="82" t="s">
        <v>0</v>
      </c>
    </row>
    <row r="12" spans="1:10" ht="15.75" x14ac:dyDescent="0.25">
      <c r="A12" s="65" t="s">
        <v>193</v>
      </c>
      <c r="B12" s="78">
        <v>360</v>
      </c>
      <c r="C12" s="64"/>
      <c r="D12" s="69">
        <v>1</v>
      </c>
      <c r="E12" s="72">
        <f>EDATE(B16,0)</f>
        <v>44562</v>
      </c>
      <c r="F12" s="70">
        <f>B15</f>
        <v>0</v>
      </c>
      <c r="G12" s="83">
        <f>PMT(($B$11/12),$B$12,-$B$15,0,0)</f>
        <v>0</v>
      </c>
      <c r="H12" s="83">
        <f>(F12*$B$11)/12</f>
        <v>0</v>
      </c>
      <c r="I12" s="83">
        <f>G12-H12</f>
        <v>0</v>
      </c>
      <c r="J12" s="84">
        <f>F12-I12</f>
        <v>0</v>
      </c>
    </row>
    <row r="13" spans="1:10" ht="15.75" x14ac:dyDescent="0.25">
      <c r="A13" s="65" t="s">
        <v>196</v>
      </c>
      <c r="B13" s="79">
        <v>0</v>
      </c>
      <c r="C13" s="64"/>
      <c r="D13" s="69">
        <f>D12+1</f>
        <v>2</v>
      </c>
      <c r="E13" s="72">
        <f>EDATE(E12,1)</f>
        <v>44593</v>
      </c>
      <c r="F13" s="70">
        <f>J12</f>
        <v>0</v>
      </c>
      <c r="G13" s="83">
        <f t="shared" ref="G13:G76" si="0">PMT(($B$11/12),$B$12,-$B$15,0,0)</f>
        <v>0</v>
      </c>
      <c r="H13" s="83">
        <f t="shared" ref="H13:H76" si="1">(F13*$B$11)/12</f>
        <v>0</v>
      </c>
      <c r="I13" s="83">
        <f t="shared" ref="I13:I76" si="2">G13-H13</f>
        <v>0</v>
      </c>
      <c r="J13" s="84">
        <f t="shared" ref="J13:J76" si="3">F13-I13</f>
        <v>0</v>
      </c>
    </row>
    <row r="14" spans="1:10" ht="15.75" x14ac:dyDescent="0.25">
      <c r="A14" s="65" t="s">
        <v>194</v>
      </c>
      <c r="B14" s="79">
        <v>0</v>
      </c>
      <c r="C14" s="64"/>
      <c r="D14" s="69">
        <f t="shared" ref="D14:D77" si="4">D13+1</f>
        <v>3</v>
      </c>
      <c r="E14" s="72">
        <f t="shared" ref="E14:E77" si="5">EDATE(E13,1)</f>
        <v>44621</v>
      </c>
      <c r="F14" s="70">
        <f t="shared" ref="F14:F77" si="6">J13</f>
        <v>0</v>
      </c>
      <c r="G14" s="83">
        <f t="shared" si="0"/>
        <v>0</v>
      </c>
      <c r="H14" s="83">
        <f t="shared" si="1"/>
        <v>0</v>
      </c>
      <c r="I14" s="83">
        <f t="shared" si="2"/>
        <v>0</v>
      </c>
      <c r="J14" s="84">
        <f t="shared" si="3"/>
        <v>0</v>
      </c>
    </row>
    <row r="15" spans="1:10" ht="15.75" x14ac:dyDescent="0.25">
      <c r="A15" s="65" t="s">
        <v>197</v>
      </c>
      <c r="B15" s="76">
        <f>B13-B14</f>
        <v>0</v>
      </c>
      <c r="C15" s="163"/>
      <c r="D15" s="69">
        <f t="shared" si="4"/>
        <v>4</v>
      </c>
      <c r="E15" s="72">
        <f t="shared" si="5"/>
        <v>44652</v>
      </c>
      <c r="F15" s="70">
        <f t="shared" si="6"/>
        <v>0</v>
      </c>
      <c r="G15" s="83">
        <f t="shared" si="0"/>
        <v>0</v>
      </c>
      <c r="H15" s="83">
        <f t="shared" si="1"/>
        <v>0</v>
      </c>
      <c r="I15" s="83">
        <f t="shared" si="2"/>
        <v>0</v>
      </c>
      <c r="J15" s="84">
        <f t="shared" si="3"/>
        <v>0</v>
      </c>
    </row>
    <row r="16" spans="1:10" ht="15.75" x14ac:dyDescent="0.25">
      <c r="A16" s="65" t="s">
        <v>195</v>
      </c>
      <c r="B16" s="80">
        <v>44562</v>
      </c>
      <c r="D16" s="69">
        <f t="shared" si="4"/>
        <v>5</v>
      </c>
      <c r="E16" s="72">
        <f t="shared" si="5"/>
        <v>44682</v>
      </c>
      <c r="F16" s="70">
        <f t="shared" si="6"/>
        <v>0</v>
      </c>
      <c r="G16" s="83">
        <f t="shared" si="0"/>
        <v>0</v>
      </c>
      <c r="H16" s="83">
        <f t="shared" si="1"/>
        <v>0</v>
      </c>
      <c r="I16" s="83">
        <f t="shared" si="2"/>
        <v>0</v>
      </c>
      <c r="J16" s="84">
        <f t="shared" si="3"/>
        <v>0</v>
      </c>
    </row>
    <row r="17" spans="1:10" ht="15.75" x14ac:dyDescent="0.25">
      <c r="A17" s="66"/>
      <c r="B17" s="67"/>
      <c r="D17" s="69">
        <f t="shared" si="4"/>
        <v>6</v>
      </c>
      <c r="E17" s="72">
        <f t="shared" si="5"/>
        <v>44713</v>
      </c>
      <c r="F17" s="70">
        <f t="shared" si="6"/>
        <v>0</v>
      </c>
      <c r="G17" s="83">
        <f t="shared" si="0"/>
        <v>0</v>
      </c>
      <c r="H17" s="83">
        <f t="shared" si="1"/>
        <v>0</v>
      </c>
      <c r="I17" s="83">
        <f t="shared" si="2"/>
        <v>0</v>
      </c>
      <c r="J17" s="84">
        <f t="shared" si="3"/>
        <v>0</v>
      </c>
    </row>
    <row r="18" spans="1:10" ht="15.75" x14ac:dyDescent="0.25">
      <c r="A18" s="66"/>
      <c r="B18" s="68"/>
      <c r="D18" s="69">
        <f t="shared" si="4"/>
        <v>7</v>
      </c>
      <c r="E18" s="72">
        <f t="shared" si="5"/>
        <v>44743</v>
      </c>
      <c r="F18" s="70">
        <f t="shared" si="6"/>
        <v>0</v>
      </c>
      <c r="G18" s="83">
        <f t="shared" si="0"/>
        <v>0</v>
      </c>
      <c r="H18" s="83">
        <f t="shared" si="1"/>
        <v>0</v>
      </c>
      <c r="I18" s="83">
        <f t="shared" si="2"/>
        <v>0</v>
      </c>
      <c r="J18" s="84">
        <f t="shared" si="3"/>
        <v>0</v>
      </c>
    </row>
    <row r="19" spans="1:10" ht="15.75" x14ac:dyDescent="0.25">
      <c r="D19" s="69">
        <f t="shared" si="4"/>
        <v>8</v>
      </c>
      <c r="E19" s="72">
        <f t="shared" si="5"/>
        <v>44774</v>
      </c>
      <c r="F19" s="70">
        <f t="shared" si="6"/>
        <v>0</v>
      </c>
      <c r="G19" s="83">
        <f t="shared" si="0"/>
        <v>0</v>
      </c>
      <c r="H19" s="83">
        <f t="shared" si="1"/>
        <v>0</v>
      </c>
      <c r="I19" s="83">
        <f t="shared" si="2"/>
        <v>0</v>
      </c>
      <c r="J19" s="84">
        <f t="shared" si="3"/>
        <v>0</v>
      </c>
    </row>
    <row r="20" spans="1:10" ht="15.75" x14ac:dyDescent="0.25">
      <c r="D20" s="69">
        <f t="shared" si="4"/>
        <v>9</v>
      </c>
      <c r="E20" s="72">
        <f t="shared" si="5"/>
        <v>44805</v>
      </c>
      <c r="F20" s="70">
        <f t="shared" si="6"/>
        <v>0</v>
      </c>
      <c r="G20" s="83">
        <f t="shared" si="0"/>
        <v>0</v>
      </c>
      <c r="H20" s="83">
        <f t="shared" si="1"/>
        <v>0</v>
      </c>
      <c r="I20" s="83">
        <f t="shared" si="2"/>
        <v>0</v>
      </c>
      <c r="J20" s="84">
        <f t="shared" si="3"/>
        <v>0</v>
      </c>
    </row>
    <row r="21" spans="1:10" ht="15.75" x14ac:dyDescent="0.25">
      <c r="D21" s="69">
        <f t="shared" si="4"/>
        <v>10</v>
      </c>
      <c r="E21" s="72">
        <f t="shared" si="5"/>
        <v>44835</v>
      </c>
      <c r="F21" s="70">
        <f t="shared" si="6"/>
        <v>0</v>
      </c>
      <c r="G21" s="83">
        <f t="shared" si="0"/>
        <v>0</v>
      </c>
      <c r="H21" s="83">
        <f t="shared" si="1"/>
        <v>0</v>
      </c>
      <c r="I21" s="83">
        <f t="shared" si="2"/>
        <v>0</v>
      </c>
      <c r="J21" s="84">
        <f t="shared" si="3"/>
        <v>0</v>
      </c>
    </row>
    <row r="22" spans="1:10" ht="15.75" x14ac:dyDescent="0.25">
      <c r="D22" s="69">
        <f t="shared" si="4"/>
        <v>11</v>
      </c>
      <c r="E22" s="72">
        <f t="shared" si="5"/>
        <v>44866</v>
      </c>
      <c r="F22" s="70">
        <f t="shared" si="6"/>
        <v>0</v>
      </c>
      <c r="G22" s="83">
        <f t="shared" si="0"/>
        <v>0</v>
      </c>
      <c r="H22" s="83">
        <f t="shared" si="1"/>
        <v>0</v>
      </c>
      <c r="I22" s="83">
        <f t="shared" si="2"/>
        <v>0</v>
      </c>
      <c r="J22" s="84">
        <f t="shared" si="3"/>
        <v>0</v>
      </c>
    </row>
    <row r="23" spans="1:10" ht="15.75" x14ac:dyDescent="0.25">
      <c r="D23" s="69">
        <f t="shared" si="4"/>
        <v>12</v>
      </c>
      <c r="E23" s="72">
        <f t="shared" si="5"/>
        <v>44896</v>
      </c>
      <c r="F23" s="70">
        <f t="shared" si="6"/>
        <v>0</v>
      </c>
      <c r="G23" s="83">
        <f t="shared" si="0"/>
        <v>0</v>
      </c>
      <c r="H23" s="83">
        <f t="shared" si="1"/>
        <v>0</v>
      </c>
      <c r="I23" s="83">
        <f t="shared" si="2"/>
        <v>0</v>
      </c>
      <c r="J23" s="84">
        <f t="shared" si="3"/>
        <v>0</v>
      </c>
    </row>
    <row r="24" spans="1:10" ht="15.75" x14ac:dyDescent="0.25">
      <c r="D24" s="69">
        <f t="shared" si="4"/>
        <v>13</v>
      </c>
      <c r="E24" s="72">
        <f t="shared" si="5"/>
        <v>44927</v>
      </c>
      <c r="F24" s="70">
        <f t="shared" si="6"/>
        <v>0</v>
      </c>
      <c r="G24" s="83">
        <f t="shared" si="0"/>
        <v>0</v>
      </c>
      <c r="H24" s="83">
        <f t="shared" si="1"/>
        <v>0</v>
      </c>
      <c r="I24" s="83">
        <f t="shared" si="2"/>
        <v>0</v>
      </c>
      <c r="J24" s="84">
        <f t="shared" si="3"/>
        <v>0</v>
      </c>
    </row>
    <row r="25" spans="1:10" ht="15.75" x14ac:dyDescent="0.25">
      <c r="D25" s="69">
        <f t="shared" si="4"/>
        <v>14</v>
      </c>
      <c r="E25" s="72">
        <f t="shared" si="5"/>
        <v>44958</v>
      </c>
      <c r="F25" s="70">
        <f t="shared" si="6"/>
        <v>0</v>
      </c>
      <c r="G25" s="83">
        <f t="shared" si="0"/>
        <v>0</v>
      </c>
      <c r="H25" s="83">
        <f t="shared" si="1"/>
        <v>0</v>
      </c>
      <c r="I25" s="83">
        <f t="shared" si="2"/>
        <v>0</v>
      </c>
      <c r="J25" s="84">
        <f t="shared" si="3"/>
        <v>0</v>
      </c>
    </row>
    <row r="26" spans="1:10" ht="15.75" x14ac:dyDescent="0.25">
      <c r="D26" s="69">
        <f t="shared" si="4"/>
        <v>15</v>
      </c>
      <c r="E26" s="72">
        <f t="shared" si="5"/>
        <v>44986</v>
      </c>
      <c r="F26" s="70">
        <f t="shared" si="6"/>
        <v>0</v>
      </c>
      <c r="G26" s="83">
        <f t="shared" si="0"/>
        <v>0</v>
      </c>
      <c r="H26" s="83">
        <f t="shared" si="1"/>
        <v>0</v>
      </c>
      <c r="I26" s="83">
        <f t="shared" si="2"/>
        <v>0</v>
      </c>
      <c r="J26" s="84">
        <f t="shared" si="3"/>
        <v>0</v>
      </c>
    </row>
    <row r="27" spans="1:10" ht="15.75" x14ac:dyDescent="0.25">
      <c r="D27" s="69">
        <f t="shared" si="4"/>
        <v>16</v>
      </c>
      <c r="E27" s="72">
        <f t="shared" si="5"/>
        <v>45017</v>
      </c>
      <c r="F27" s="70">
        <f t="shared" si="6"/>
        <v>0</v>
      </c>
      <c r="G27" s="83">
        <f t="shared" si="0"/>
        <v>0</v>
      </c>
      <c r="H27" s="83">
        <f t="shared" si="1"/>
        <v>0</v>
      </c>
      <c r="I27" s="83">
        <f t="shared" si="2"/>
        <v>0</v>
      </c>
      <c r="J27" s="84">
        <f t="shared" si="3"/>
        <v>0</v>
      </c>
    </row>
    <row r="28" spans="1:10" ht="15.75" x14ac:dyDescent="0.25">
      <c r="D28" s="69">
        <f t="shared" si="4"/>
        <v>17</v>
      </c>
      <c r="E28" s="72">
        <f t="shared" si="5"/>
        <v>45047</v>
      </c>
      <c r="F28" s="70">
        <f t="shared" si="6"/>
        <v>0</v>
      </c>
      <c r="G28" s="83">
        <f t="shared" si="0"/>
        <v>0</v>
      </c>
      <c r="H28" s="83">
        <f t="shared" si="1"/>
        <v>0</v>
      </c>
      <c r="I28" s="83">
        <f t="shared" si="2"/>
        <v>0</v>
      </c>
      <c r="J28" s="84">
        <f t="shared" si="3"/>
        <v>0</v>
      </c>
    </row>
    <row r="29" spans="1:10" ht="15.75" x14ac:dyDescent="0.25">
      <c r="D29" s="69">
        <f t="shared" si="4"/>
        <v>18</v>
      </c>
      <c r="E29" s="72">
        <f t="shared" si="5"/>
        <v>45078</v>
      </c>
      <c r="F29" s="70">
        <f t="shared" si="6"/>
        <v>0</v>
      </c>
      <c r="G29" s="83">
        <f t="shared" si="0"/>
        <v>0</v>
      </c>
      <c r="H29" s="83">
        <f t="shared" si="1"/>
        <v>0</v>
      </c>
      <c r="I29" s="83">
        <f t="shared" si="2"/>
        <v>0</v>
      </c>
      <c r="J29" s="84">
        <f t="shared" si="3"/>
        <v>0</v>
      </c>
    </row>
    <row r="30" spans="1:10" ht="15.75" x14ac:dyDescent="0.25">
      <c r="D30" s="69">
        <f t="shared" si="4"/>
        <v>19</v>
      </c>
      <c r="E30" s="72">
        <f t="shared" si="5"/>
        <v>45108</v>
      </c>
      <c r="F30" s="70">
        <f t="shared" si="6"/>
        <v>0</v>
      </c>
      <c r="G30" s="83">
        <f t="shared" si="0"/>
        <v>0</v>
      </c>
      <c r="H30" s="83">
        <f t="shared" si="1"/>
        <v>0</v>
      </c>
      <c r="I30" s="83">
        <f t="shared" si="2"/>
        <v>0</v>
      </c>
      <c r="J30" s="84">
        <f t="shared" si="3"/>
        <v>0</v>
      </c>
    </row>
    <row r="31" spans="1:10" ht="15.75" x14ac:dyDescent="0.25">
      <c r="D31" s="69">
        <f t="shared" si="4"/>
        <v>20</v>
      </c>
      <c r="E31" s="72">
        <f t="shared" si="5"/>
        <v>45139</v>
      </c>
      <c r="F31" s="70">
        <f t="shared" si="6"/>
        <v>0</v>
      </c>
      <c r="G31" s="83">
        <f t="shared" si="0"/>
        <v>0</v>
      </c>
      <c r="H31" s="83">
        <f t="shared" si="1"/>
        <v>0</v>
      </c>
      <c r="I31" s="83">
        <f t="shared" si="2"/>
        <v>0</v>
      </c>
      <c r="J31" s="84">
        <f t="shared" si="3"/>
        <v>0</v>
      </c>
    </row>
    <row r="32" spans="1:10" ht="15.75" x14ac:dyDescent="0.25">
      <c r="D32" s="69">
        <f t="shared" si="4"/>
        <v>21</v>
      </c>
      <c r="E32" s="72">
        <f t="shared" si="5"/>
        <v>45170</v>
      </c>
      <c r="F32" s="70">
        <f t="shared" si="6"/>
        <v>0</v>
      </c>
      <c r="G32" s="83">
        <f t="shared" si="0"/>
        <v>0</v>
      </c>
      <c r="H32" s="83">
        <f t="shared" si="1"/>
        <v>0</v>
      </c>
      <c r="I32" s="83">
        <f t="shared" si="2"/>
        <v>0</v>
      </c>
      <c r="J32" s="84">
        <f t="shared" si="3"/>
        <v>0</v>
      </c>
    </row>
    <row r="33" spans="4:10" ht="15.75" x14ac:dyDescent="0.25">
      <c r="D33" s="69">
        <f t="shared" si="4"/>
        <v>22</v>
      </c>
      <c r="E33" s="72">
        <f t="shared" si="5"/>
        <v>45200</v>
      </c>
      <c r="F33" s="70">
        <f t="shared" si="6"/>
        <v>0</v>
      </c>
      <c r="G33" s="83">
        <f t="shared" si="0"/>
        <v>0</v>
      </c>
      <c r="H33" s="83">
        <f t="shared" si="1"/>
        <v>0</v>
      </c>
      <c r="I33" s="83">
        <f t="shared" si="2"/>
        <v>0</v>
      </c>
      <c r="J33" s="84">
        <f t="shared" si="3"/>
        <v>0</v>
      </c>
    </row>
    <row r="34" spans="4:10" ht="15.75" x14ac:dyDescent="0.25">
      <c r="D34" s="69">
        <f t="shared" si="4"/>
        <v>23</v>
      </c>
      <c r="E34" s="72">
        <f t="shared" si="5"/>
        <v>45231</v>
      </c>
      <c r="F34" s="70">
        <f t="shared" si="6"/>
        <v>0</v>
      </c>
      <c r="G34" s="83">
        <f t="shared" si="0"/>
        <v>0</v>
      </c>
      <c r="H34" s="83">
        <f t="shared" si="1"/>
        <v>0</v>
      </c>
      <c r="I34" s="83">
        <f t="shared" si="2"/>
        <v>0</v>
      </c>
      <c r="J34" s="84">
        <f t="shared" si="3"/>
        <v>0</v>
      </c>
    </row>
    <row r="35" spans="4:10" ht="15.75" x14ac:dyDescent="0.25">
      <c r="D35" s="69">
        <f t="shared" si="4"/>
        <v>24</v>
      </c>
      <c r="E35" s="72">
        <f t="shared" si="5"/>
        <v>45261</v>
      </c>
      <c r="F35" s="70">
        <f t="shared" si="6"/>
        <v>0</v>
      </c>
      <c r="G35" s="83">
        <f t="shared" si="0"/>
        <v>0</v>
      </c>
      <c r="H35" s="83">
        <f t="shared" si="1"/>
        <v>0</v>
      </c>
      <c r="I35" s="83">
        <f t="shared" si="2"/>
        <v>0</v>
      </c>
      <c r="J35" s="84">
        <f t="shared" si="3"/>
        <v>0</v>
      </c>
    </row>
    <row r="36" spans="4:10" ht="15.75" x14ac:dyDescent="0.25">
      <c r="D36" s="69">
        <f t="shared" si="4"/>
        <v>25</v>
      </c>
      <c r="E36" s="72">
        <f t="shared" si="5"/>
        <v>45292</v>
      </c>
      <c r="F36" s="70">
        <f t="shared" si="6"/>
        <v>0</v>
      </c>
      <c r="G36" s="83">
        <f t="shared" si="0"/>
        <v>0</v>
      </c>
      <c r="H36" s="83">
        <f t="shared" si="1"/>
        <v>0</v>
      </c>
      <c r="I36" s="83">
        <f t="shared" si="2"/>
        <v>0</v>
      </c>
      <c r="J36" s="84">
        <f t="shared" si="3"/>
        <v>0</v>
      </c>
    </row>
    <row r="37" spans="4:10" ht="15.75" x14ac:dyDescent="0.25">
      <c r="D37" s="69">
        <f t="shared" si="4"/>
        <v>26</v>
      </c>
      <c r="E37" s="72">
        <f t="shared" si="5"/>
        <v>45323</v>
      </c>
      <c r="F37" s="70">
        <f t="shared" si="6"/>
        <v>0</v>
      </c>
      <c r="G37" s="83">
        <f t="shared" si="0"/>
        <v>0</v>
      </c>
      <c r="H37" s="83">
        <f t="shared" si="1"/>
        <v>0</v>
      </c>
      <c r="I37" s="83">
        <f t="shared" si="2"/>
        <v>0</v>
      </c>
      <c r="J37" s="84">
        <f t="shared" si="3"/>
        <v>0</v>
      </c>
    </row>
    <row r="38" spans="4:10" ht="15.75" x14ac:dyDescent="0.25">
      <c r="D38" s="69">
        <f t="shared" si="4"/>
        <v>27</v>
      </c>
      <c r="E38" s="72">
        <f t="shared" si="5"/>
        <v>45352</v>
      </c>
      <c r="F38" s="70">
        <f t="shared" si="6"/>
        <v>0</v>
      </c>
      <c r="G38" s="83">
        <f t="shared" si="0"/>
        <v>0</v>
      </c>
      <c r="H38" s="83">
        <f t="shared" si="1"/>
        <v>0</v>
      </c>
      <c r="I38" s="83">
        <f t="shared" si="2"/>
        <v>0</v>
      </c>
      <c r="J38" s="84">
        <f t="shared" si="3"/>
        <v>0</v>
      </c>
    </row>
    <row r="39" spans="4:10" ht="15.75" x14ac:dyDescent="0.25">
      <c r="D39" s="69">
        <f t="shared" si="4"/>
        <v>28</v>
      </c>
      <c r="E39" s="72">
        <f t="shared" si="5"/>
        <v>45383</v>
      </c>
      <c r="F39" s="70">
        <f t="shared" si="6"/>
        <v>0</v>
      </c>
      <c r="G39" s="83">
        <f t="shared" si="0"/>
        <v>0</v>
      </c>
      <c r="H39" s="83">
        <f t="shared" si="1"/>
        <v>0</v>
      </c>
      <c r="I39" s="83">
        <f t="shared" si="2"/>
        <v>0</v>
      </c>
      <c r="J39" s="84">
        <f t="shared" si="3"/>
        <v>0</v>
      </c>
    </row>
    <row r="40" spans="4:10" ht="15.75" x14ac:dyDescent="0.25">
      <c r="D40" s="69">
        <f t="shared" si="4"/>
        <v>29</v>
      </c>
      <c r="E40" s="72">
        <f t="shared" si="5"/>
        <v>45413</v>
      </c>
      <c r="F40" s="70">
        <f t="shared" si="6"/>
        <v>0</v>
      </c>
      <c r="G40" s="83">
        <f t="shared" si="0"/>
        <v>0</v>
      </c>
      <c r="H40" s="83">
        <f t="shared" si="1"/>
        <v>0</v>
      </c>
      <c r="I40" s="83">
        <f t="shared" si="2"/>
        <v>0</v>
      </c>
      <c r="J40" s="84">
        <f t="shared" si="3"/>
        <v>0</v>
      </c>
    </row>
    <row r="41" spans="4:10" ht="15.75" x14ac:dyDescent="0.25">
      <c r="D41" s="69">
        <f t="shared" si="4"/>
        <v>30</v>
      </c>
      <c r="E41" s="72">
        <f t="shared" si="5"/>
        <v>45444</v>
      </c>
      <c r="F41" s="70">
        <f t="shared" si="6"/>
        <v>0</v>
      </c>
      <c r="G41" s="83">
        <f t="shared" si="0"/>
        <v>0</v>
      </c>
      <c r="H41" s="83">
        <f t="shared" si="1"/>
        <v>0</v>
      </c>
      <c r="I41" s="83">
        <f t="shared" si="2"/>
        <v>0</v>
      </c>
      <c r="J41" s="84">
        <f t="shared" si="3"/>
        <v>0</v>
      </c>
    </row>
    <row r="42" spans="4:10" ht="15.75" x14ac:dyDescent="0.25">
      <c r="D42" s="69">
        <f t="shared" si="4"/>
        <v>31</v>
      </c>
      <c r="E42" s="72">
        <f t="shared" si="5"/>
        <v>45474</v>
      </c>
      <c r="F42" s="70">
        <f t="shared" si="6"/>
        <v>0</v>
      </c>
      <c r="G42" s="83">
        <f t="shared" si="0"/>
        <v>0</v>
      </c>
      <c r="H42" s="83">
        <f t="shared" si="1"/>
        <v>0</v>
      </c>
      <c r="I42" s="83">
        <f t="shared" si="2"/>
        <v>0</v>
      </c>
      <c r="J42" s="84">
        <f t="shared" si="3"/>
        <v>0</v>
      </c>
    </row>
    <row r="43" spans="4:10" ht="15.75" x14ac:dyDescent="0.25">
      <c r="D43" s="69">
        <f t="shared" si="4"/>
        <v>32</v>
      </c>
      <c r="E43" s="72">
        <f t="shared" si="5"/>
        <v>45505</v>
      </c>
      <c r="F43" s="70">
        <f t="shared" si="6"/>
        <v>0</v>
      </c>
      <c r="G43" s="83">
        <f t="shared" si="0"/>
        <v>0</v>
      </c>
      <c r="H43" s="83">
        <f t="shared" si="1"/>
        <v>0</v>
      </c>
      <c r="I43" s="83">
        <f t="shared" si="2"/>
        <v>0</v>
      </c>
      <c r="J43" s="84">
        <f t="shared" si="3"/>
        <v>0</v>
      </c>
    </row>
    <row r="44" spans="4:10" ht="15.75" x14ac:dyDescent="0.25">
      <c r="D44" s="69">
        <f t="shared" si="4"/>
        <v>33</v>
      </c>
      <c r="E44" s="72">
        <f t="shared" si="5"/>
        <v>45536</v>
      </c>
      <c r="F44" s="70">
        <f t="shared" si="6"/>
        <v>0</v>
      </c>
      <c r="G44" s="83">
        <f t="shared" si="0"/>
        <v>0</v>
      </c>
      <c r="H44" s="83">
        <f t="shared" si="1"/>
        <v>0</v>
      </c>
      <c r="I44" s="83">
        <f t="shared" si="2"/>
        <v>0</v>
      </c>
      <c r="J44" s="84">
        <f t="shared" si="3"/>
        <v>0</v>
      </c>
    </row>
    <row r="45" spans="4:10" ht="15.75" x14ac:dyDescent="0.25">
      <c r="D45" s="69">
        <f t="shared" si="4"/>
        <v>34</v>
      </c>
      <c r="E45" s="72">
        <f t="shared" si="5"/>
        <v>45566</v>
      </c>
      <c r="F45" s="70">
        <f t="shared" si="6"/>
        <v>0</v>
      </c>
      <c r="G45" s="83">
        <f t="shared" si="0"/>
        <v>0</v>
      </c>
      <c r="H45" s="83">
        <f t="shared" si="1"/>
        <v>0</v>
      </c>
      <c r="I45" s="83">
        <f t="shared" si="2"/>
        <v>0</v>
      </c>
      <c r="J45" s="84">
        <f t="shared" si="3"/>
        <v>0</v>
      </c>
    </row>
    <row r="46" spans="4:10" ht="15.75" x14ac:dyDescent="0.25">
      <c r="D46" s="69">
        <f t="shared" si="4"/>
        <v>35</v>
      </c>
      <c r="E46" s="72">
        <f t="shared" si="5"/>
        <v>45597</v>
      </c>
      <c r="F46" s="70">
        <f t="shared" si="6"/>
        <v>0</v>
      </c>
      <c r="G46" s="83">
        <f t="shared" si="0"/>
        <v>0</v>
      </c>
      <c r="H46" s="83">
        <f t="shared" si="1"/>
        <v>0</v>
      </c>
      <c r="I46" s="83">
        <f t="shared" si="2"/>
        <v>0</v>
      </c>
      <c r="J46" s="84">
        <f t="shared" si="3"/>
        <v>0</v>
      </c>
    </row>
    <row r="47" spans="4:10" ht="15.75" x14ac:dyDescent="0.25">
      <c r="D47" s="69">
        <f t="shared" si="4"/>
        <v>36</v>
      </c>
      <c r="E47" s="72">
        <f t="shared" si="5"/>
        <v>45627</v>
      </c>
      <c r="F47" s="70">
        <f t="shared" si="6"/>
        <v>0</v>
      </c>
      <c r="G47" s="83">
        <f t="shared" si="0"/>
        <v>0</v>
      </c>
      <c r="H47" s="83">
        <f t="shared" si="1"/>
        <v>0</v>
      </c>
      <c r="I47" s="83">
        <f t="shared" si="2"/>
        <v>0</v>
      </c>
      <c r="J47" s="84">
        <f t="shared" si="3"/>
        <v>0</v>
      </c>
    </row>
    <row r="48" spans="4:10" ht="15.75" x14ac:dyDescent="0.25">
      <c r="D48" s="69">
        <f t="shared" si="4"/>
        <v>37</v>
      </c>
      <c r="E48" s="72">
        <f t="shared" si="5"/>
        <v>45658</v>
      </c>
      <c r="F48" s="70">
        <f t="shared" si="6"/>
        <v>0</v>
      </c>
      <c r="G48" s="83">
        <f t="shared" si="0"/>
        <v>0</v>
      </c>
      <c r="H48" s="83">
        <f t="shared" si="1"/>
        <v>0</v>
      </c>
      <c r="I48" s="83">
        <f t="shared" si="2"/>
        <v>0</v>
      </c>
      <c r="J48" s="84">
        <f t="shared" si="3"/>
        <v>0</v>
      </c>
    </row>
    <row r="49" spans="4:10" ht="15.75" x14ac:dyDescent="0.25">
      <c r="D49" s="69">
        <f t="shared" si="4"/>
        <v>38</v>
      </c>
      <c r="E49" s="72">
        <f t="shared" si="5"/>
        <v>45689</v>
      </c>
      <c r="F49" s="70">
        <f t="shared" si="6"/>
        <v>0</v>
      </c>
      <c r="G49" s="83">
        <f t="shared" si="0"/>
        <v>0</v>
      </c>
      <c r="H49" s="83">
        <f t="shared" si="1"/>
        <v>0</v>
      </c>
      <c r="I49" s="83">
        <f t="shared" si="2"/>
        <v>0</v>
      </c>
      <c r="J49" s="84">
        <f t="shared" si="3"/>
        <v>0</v>
      </c>
    </row>
    <row r="50" spans="4:10" ht="15.75" x14ac:dyDescent="0.25">
      <c r="D50" s="69">
        <f t="shared" si="4"/>
        <v>39</v>
      </c>
      <c r="E50" s="72">
        <f t="shared" si="5"/>
        <v>45717</v>
      </c>
      <c r="F50" s="70">
        <f t="shared" si="6"/>
        <v>0</v>
      </c>
      <c r="G50" s="83">
        <f t="shared" si="0"/>
        <v>0</v>
      </c>
      <c r="H50" s="83">
        <f t="shared" si="1"/>
        <v>0</v>
      </c>
      <c r="I50" s="83">
        <f t="shared" si="2"/>
        <v>0</v>
      </c>
      <c r="J50" s="84">
        <f t="shared" si="3"/>
        <v>0</v>
      </c>
    </row>
    <row r="51" spans="4:10" ht="15.75" x14ac:dyDescent="0.25">
      <c r="D51" s="69">
        <f t="shared" si="4"/>
        <v>40</v>
      </c>
      <c r="E51" s="72">
        <f t="shared" si="5"/>
        <v>45748</v>
      </c>
      <c r="F51" s="70">
        <f t="shared" si="6"/>
        <v>0</v>
      </c>
      <c r="G51" s="83">
        <f t="shared" si="0"/>
        <v>0</v>
      </c>
      <c r="H51" s="83">
        <f t="shared" si="1"/>
        <v>0</v>
      </c>
      <c r="I51" s="83">
        <f t="shared" si="2"/>
        <v>0</v>
      </c>
      <c r="J51" s="84">
        <f t="shared" si="3"/>
        <v>0</v>
      </c>
    </row>
    <row r="52" spans="4:10" ht="15.75" x14ac:dyDescent="0.25">
      <c r="D52" s="69">
        <f t="shared" si="4"/>
        <v>41</v>
      </c>
      <c r="E52" s="72">
        <f t="shared" si="5"/>
        <v>45778</v>
      </c>
      <c r="F52" s="70">
        <f t="shared" si="6"/>
        <v>0</v>
      </c>
      <c r="G52" s="83">
        <f t="shared" si="0"/>
        <v>0</v>
      </c>
      <c r="H52" s="83">
        <f t="shared" si="1"/>
        <v>0</v>
      </c>
      <c r="I52" s="83">
        <f t="shared" si="2"/>
        <v>0</v>
      </c>
      <c r="J52" s="84">
        <f t="shared" si="3"/>
        <v>0</v>
      </c>
    </row>
    <row r="53" spans="4:10" ht="15.75" x14ac:dyDescent="0.25">
      <c r="D53" s="69">
        <f t="shared" si="4"/>
        <v>42</v>
      </c>
      <c r="E53" s="72">
        <f t="shared" si="5"/>
        <v>45809</v>
      </c>
      <c r="F53" s="70">
        <f t="shared" si="6"/>
        <v>0</v>
      </c>
      <c r="G53" s="83">
        <f t="shared" si="0"/>
        <v>0</v>
      </c>
      <c r="H53" s="83">
        <f t="shared" si="1"/>
        <v>0</v>
      </c>
      <c r="I53" s="83">
        <f t="shared" si="2"/>
        <v>0</v>
      </c>
      <c r="J53" s="84">
        <f t="shared" si="3"/>
        <v>0</v>
      </c>
    </row>
    <row r="54" spans="4:10" ht="15.75" x14ac:dyDescent="0.25">
      <c r="D54" s="69">
        <f t="shared" si="4"/>
        <v>43</v>
      </c>
      <c r="E54" s="72">
        <f t="shared" si="5"/>
        <v>45839</v>
      </c>
      <c r="F54" s="70">
        <f t="shared" si="6"/>
        <v>0</v>
      </c>
      <c r="G54" s="83">
        <f t="shared" si="0"/>
        <v>0</v>
      </c>
      <c r="H54" s="83">
        <f t="shared" si="1"/>
        <v>0</v>
      </c>
      <c r="I54" s="83">
        <f t="shared" si="2"/>
        <v>0</v>
      </c>
      <c r="J54" s="84">
        <f t="shared" si="3"/>
        <v>0</v>
      </c>
    </row>
    <row r="55" spans="4:10" ht="15.75" x14ac:dyDescent="0.25">
      <c r="D55" s="69">
        <f t="shared" si="4"/>
        <v>44</v>
      </c>
      <c r="E55" s="72">
        <f t="shared" si="5"/>
        <v>45870</v>
      </c>
      <c r="F55" s="70">
        <f t="shared" si="6"/>
        <v>0</v>
      </c>
      <c r="G55" s="83">
        <f t="shared" si="0"/>
        <v>0</v>
      </c>
      <c r="H55" s="83">
        <f t="shared" si="1"/>
        <v>0</v>
      </c>
      <c r="I55" s="83">
        <f t="shared" si="2"/>
        <v>0</v>
      </c>
      <c r="J55" s="84">
        <f t="shared" si="3"/>
        <v>0</v>
      </c>
    </row>
    <row r="56" spans="4:10" ht="15.75" x14ac:dyDescent="0.25">
      <c r="D56" s="69">
        <f t="shared" si="4"/>
        <v>45</v>
      </c>
      <c r="E56" s="72">
        <f t="shared" si="5"/>
        <v>45901</v>
      </c>
      <c r="F56" s="70">
        <f t="shared" si="6"/>
        <v>0</v>
      </c>
      <c r="G56" s="83">
        <f t="shared" si="0"/>
        <v>0</v>
      </c>
      <c r="H56" s="83">
        <f t="shared" si="1"/>
        <v>0</v>
      </c>
      <c r="I56" s="83">
        <f t="shared" si="2"/>
        <v>0</v>
      </c>
      <c r="J56" s="84">
        <f t="shared" si="3"/>
        <v>0</v>
      </c>
    </row>
    <row r="57" spans="4:10" ht="15.75" x14ac:dyDescent="0.25">
      <c r="D57" s="69">
        <f t="shared" si="4"/>
        <v>46</v>
      </c>
      <c r="E57" s="72">
        <f t="shared" si="5"/>
        <v>45931</v>
      </c>
      <c r="F57" s="70">
        <f t="shared" si="6"/>
        <v>0</v>
      </c>
      <c r="G57" s="83">
        <f t="shared" si="0"/>
        <v>0</v>
      </c>
      <c r="H57" s="83">
        <f t="shared" si="1"/>
        <v>0</v>
      </c>
      <c r="I57" s="83">
        <f t="shared" si="2"/>
        <v>0</v>
      </c>
      <c r="J57" s="84">
        <f t="shared" si="3"/>
        <v>0</v>
      </c>
    </row>
    <row r="58" spans="4:10" ht="15.75" x14ac:dyDescent="0.25">
      <c r="D58" s="69">
        <f t="shared" si="4"/>
        <v>47</v>
      </c>
      <c r="E58" s="72">
        <f t="shared" si="5"/>
        <v>45962</v>
      </c>
      <c r="F58" s="70">
        <f t="shared" si="6"/>
        <v>0</v>
      </c>
      <c r="G58" s="83">
        <f t="shared" si="0"/>
        <v>0</v>
      </c>
      <c r="H58" s="83">
        <f t="shared" si="1"/>
        <v>0</v>
      </c>
      <c r="I58" s="83">
        <f t="shared" si="2"/>
        <v>0</v>
      </c>
      <c r="J58" s="84">
        <f t="shared" si="3"/>
        <v>0</v>
      </c>
    </row>
    <row r="59" spans="4:10" ht="15.75" x14ac:dyDescent="0.25">
      <c r="D59" s="69">
        <f t="shared" si="4"/>
        <v>48</v>
      </c>
      <c r="E59" s="72">
        <f t="shared" si="5"/>
        <v>45992</v>
      </c>
      <c r="F59" s="70">
        <f t="shared" si="6"/>
        <v>0</v>
      </c>
      <c r="G59" s="83">
        <f t="shared" si="0"/>
        <v>0</v>
      </c>
      <c r="H59" s="83">
        <f t="shared" si="1"/>
        <v>0</v>
      </c>
      <c r="I59" s="83">
        <f t="shared" si="2"/>
        <v>0</v>
      </c>
      <c r="J59" s="84">
        <f t="shared" si="3"/>
        <v>0</v>
      </c>
    </row>
    <row r="60" spans="4:10" ht="15.75" x14ac:dyDescent="0.25">
      <c r="D60" s="69">
        <f t="shared" si="4"/>
        <v>49</v>
      </c>
      <c r="E60" s="72">
        <f t="shared" si="5"/>
        <v>46023</v>
      </c>
      <c r="F60" s="70">
        <f t="shared" si="6"/>
        <v>0</v>
      </c>
      <c r="G60" s="83">
        <f t="shared" si="0"/>
        <v>0</v>
      </c>
      <c r="H60" s="83">
        <f t="shared" si="1"/>
        <v>0</v>
      </c>
      <c r="I60" s="83">
        <f t="shared" si="2"/>
        <v>0</v>
      </c>
      <c r="J60" s="84">
        <f t="shared" si="3"/>
        <v>0</v>
      </c>
    </row>
    <row r="61" spans="4:10" ht="15.75" x14ac:dyDescent="0.25">
      <c r="D61" s="69">
        <f t="shared" si="4"/>
        <v>50</v>
      </c>
      <c r="E61" s="72">
        <f t="shared" si="5"/>
        <v>46054</v>
      </c>
      <c r="F61" s="70">
        <f t="shared" si="6"/>
        <v>0</v>
      </c>
      <c r="G61" s="83">
        <f t="shared" si="0"/>
        <v>0</v>
      </c>
      <c r="H61" s="83">
        <f t="shared" si="1"/>
        <v>0</v>
      </c>
      <c r="I61" s="83">
        <f t="shared" si="2"/>
        <v>0</v>
      </c>
      <c r="J61" s="84">
        <f t="shared" si="3"/>
        <v>0</v>
      </c>
    </row>
    <row r="62" spans="4:10" ht="15.75" x14ac:dyDescent="0.25">
      <c r="D62" s="69">
        <f t="shared" si="4"/>
        <v>51</v>
      </c>
      <c r="E62" s="72">
        <f t="shared" si="5"/>
        <v>46082</v>
      </c>
      <c r="F62" s="70">
        <f t="shared" si="6"/>
        <v>0</v>
      </c>
      <c r="G62" s="83">
        <f t="shared" si="0"/>
        <v>0</v>
      </c>
      <c r="H62" s="83">
        <f t="shared" si="1"/>
        <v>0</v>
      </c>
      <c r="I62" s="83">
        <f t="shared" si="2"/>
        <v>0</v>
      </c>
      <c r="J62" s="84">
        <f t="shared" si="3"/>
        <v>0</v>
      </c>
    </row>
    <row r="63" spans="4:10" ht="15.75" x14ac:dyDescent="0.25">
      <c r="D63" s="69">
        <f t="shared" si="4"/>
        <v>52</v>
      </c>
      <c r="E63" s="72">
        <f t="shared" si="5"/>
        <v>46113</v>
      </c>
      <c r="F63" s="70">
        <f t="shared" si="6"/>
        <v>0</v>
      </c>
      <c r="G63" s="83">
        <f t="shared" si="0"/>
        <v>0</v>
      </c>
      <c r="H63" s="83">
        <f t="shared" si="1"/>
        <v>0</v>
      </c>
      <c r="I63" s="83">
        <f t="shared" si="2"/>
        <v>0</v>
      </c>
      <c r="J63" s="84">
        <f t="shared" si="3"/>
        <v>0</v>
      </c>
    </row>
    <row r="64" spans="4:10" ht="15.75" x14ac:dyDescent="0.25">
      <c r="D64" s="69">
        <f t="shared" si="4"/>
        <v>53</v>
      </c>
      <c r="E64" s="72">
        <f t="shared" si="5"/>
        <v>46143</v>
      </c>
      <c r="F64" s="70">
        <f t="shared" si="6"/>
        <v>0</v>
      </c>
      <c r="G64" s="83">
        <f t="shared" si="0"/>
        <v>0</v>
      </c>
      <c r="H64" s="83">
        <f t="shared" si="1"/>
        <v>0</v>
      </c>
      <c r="I64" s="83">
        <f t="shared" si="2"/>
        <v>0</v>
      </c>
      <c r="J64" s="84">
        <f t="shared" si="3"/>
        <v>0</v>
      </c>
    </row>
    <row r="65" spans="4:10" ht="15.75" x14ac:dyDescent="0.25">
      <c r="D65" s="69">
        <f t="shared" si="4"/>
        <v>54</v>
      </c>
      <c r="E65" s="72">
        <f t="shared" si="5"/>
        <v>46174</v>
      </c>
      <c r="F65" s="70">
        <f t="shared" si="6"/>
        <v>0</v>
      </c>
      <c r="G65" s="83">
        <f t="shared" si="0"/>
        <v>0</v>
      </c>
      <c r="H65" s="83">
        <f t="shared" si="1"/>
        <v>0</v>
      </c>
      <c r="I65" s="83">
        <f t="shared" si="2"/>
        <v>0</v>
      </c>
      <c r="J65" s="84">
        <f t="shared" si="3"/>
        <v>0</v>
      </c>
    </row>
    <row r="66" spans="4:10" ht="15.75" x14ac:dyDescent="0.25">
      <c r="D66" s="69">
        <f t="shared" si="4"/>
        <v>55</v>
      </c>
      <c r="E66" s="72">
        <f t="shared" si="5"/>
        <v>46204</v>
      </c>
      <c r="F66" s="70">
        <f t="shared" si="6"/>
        <v>0</v>
      </c>
      <c r="G66" s="83">
        <f t="shared" si="0"/>
        <v>0</v>
      </c>
      <c r="H66" s="83">
        <f t="shared" si="1"/>
        <v>0</v>
      </c>
      <c r="I66" s="83">
        <f t="shared" si="2"/>
        <v>0</v>
      </c>
      <c r="J66" s="84">
        <f t="shared" si="3"/>
        <v>0</v>
      </c>
    </row>
    <row r="67" spans="4:10" ht="15.75" x14ac:dyDescent="0.25">
      <c r="D67" s="69">
        <f t="shared" si="4"/>
        <v>56</v>
      </c>
      <c r="E67" s="72">
        <f t="shared" si="5"/>
        <v>46235</v>
      </c>
      <c r="F67" s="70">
        <f t="shared" si="6"/>
        <v>0</v>
      </c>
      <c r="G67" s="83">
        <f t="shared" si="0"/>
        <v>0</v>
      </c>
      <c r="H67" s="83">
        <f t="shared" si="1"/>
        <v>0</v>
      </c>
      <c r="I67" s="83">
        <f t="shared" si="2"/>
        <v>0</v>
      </c>
      <c r="J67" s="84">
        <f t="shared" si="3"/>
        <v>0</v>
      </c>
    </row>
    <row r="68" spans="4:10" ht="15.75" x14ac:dyDescent="0.25">
      <c r="D68" s="69">
        <f t="shared" si="4"/>
        <v>57</v>
      </c>
      <c r="E68" s="72">
        <f t="shared" si="5"/>
        <v>46266</v>
      </c>
      <c r="F68" s="70">
        <f t="shared" si="6"/>
        <v>0</v>
      </c>
      <c r="G68" s="83">
        <f t="shared" si="0"/>
        <v>0</v>
      </c>
      <c r="H68" s="83">
        <f t="shared" si="1"/>
        <v>0</v>
      </c>
      <c r="I68" s="83">
        <f t="shared" si="2"/>
        <v>0</v>
      </c>
      <c r="J68" s="84">
        <f t="shared" si="3"/>
        <v>0</v>
      </c>
    </row>
    <row r="69" spans="4:10" ht="15.75" x14ac:dyDescent="0.25">
      <c r="D69" s="69">
        <f t="shared" si="4"/>
        <v>58</v>
      </c>
      <c r="E69" s="72">
        <f t="shared" si="5"/>
        <v>46296</v>
      </c>
      <c r="F69" s="70">
        <f t="shared" si="6"/>
        <v>0</v>
      </c>
      <c r="G69" s="83">
        <f t="shared" si="0"/>
        <v>0</v>
      </c>
      <c r="H69" s="83">
        <f t="shared" si="1"/>
        <v>0</v>
      </c>
      <c r="I69" s="83">
        <f t="shared" si="2"/>
        <v>0</v>
      </c>
      <c r="J69" s="84">
        <f t="shared" si="3"/>
        <v>0</v>
      </c>
    </row>
    <row r="70" spans="4:10" ht="15.75" x14ac:dyDescent="0.25">
      <c r="D70" s="69">
        <f t="shared" si="4"/>
        <v>59</v>
      </c>
      <c r="E70" s="72">
        <f t="shared" si="5"/>
        <v>46327</v>
      </c>
      <c r="F70" s="70">
        <f t="shared" si="6"/>
        <v>0</v>
      </c>
      <c r="G70" s="83">
        <f t="shared" si="0"/>
        <v>0</v>
      </c>
      <c r="H70" s="83">
        <f t="shared" si="1"/>
        <v>0</v>
      </c>
      <c r="I70" s="83">
        <f t="shared" si="2"/>
        <v>0</v>
      </c>
      <c r="J70" s="84">
        <f t="shared" si="3"/>
        <v>0</v>
      </c>
    </row>
    <row r="71" spans="4:10" ht="15.75" x14ac:dyDescent="0.25">
      <c r="D71" s="69">
        <f t="shared" si="4"/>
        <v>60</v>
      </c>
      <c r="E71" s="72">
        <f t="shared" si="5"/>
        <v>46357</v>
      </c>
      <c r="F71" s="70">
        <f t="shared" si="6"/>
        <v>0</v>
      </c>
      <c r="G71" s="83">
        <f t="shared" si="0"/>
        <v>0</v>
      </c>
      <c r="H71" s="83">
        <f t="shared" si="1"/>
        <v>0</v>
      </c>
      <c r="I71" s="83">
        <f t="shared" si="2"/>
        <v>0</v>
      </c>
      <c r="J71" s="84">
        <f t="shared" si="3"/>
        <v>0</v>
      </c>
    </row>
    <row r="72" spans="4:10" ht="15.75" x14ac:dyDescent="0.25">
      <c r="D72" s="69">
        <f t="shared" si="4"/>
        <v>61</v>
      </c>
      <c r="E72" s="72">
        <f t="shared" si="5"/>
        <v>46388</v>
      </c>
      <c r="F72" s="70">
        <f t="shared" si="6"/>
        <v>0</v>
      </c>
      <c r="G72" s="83">
        <f t="shared" si="0"/>
        <v>0</v>
      </c>
      <c r="H72" s="83">
        <f t="shared" si="1"/>
        <v>0</v>
      </c>
      <c r="I72" s="83">
        <f t="shared" si="2"/>
        <v>0</v>
      </c>
      <c r="J72" s="84">
        <f t="shared" si="3"/>
        <v>0</v>
      </c>
    </row>
    <row r="73" spans="4:10" ht="15.75" x14ac:dyDescent="0.25">
      <c r="D73" s="69">
        <f t="shared" si="4"/>
        <v>62</v>
      </c>
      <c r="E73" s="72">
        <f t="shared" si="5"/>
        <v>46419</v>
      </c>
      <c r="F73" s="70">
        <f t="shared" si="6"/>
        <v>0</v>
      </c>
      <c r="G73" s="83">
        <f t="shared" si="0"/>
        <v>0</v>
      </c>
      <c r="H73" s="83">
        <f t="shared" si="1"/>
        <v>0</v>
      </c>
      <c r="I73" s="83">
        <f t="shared" si="2"/>
        <v>0</v>
      </c>
      <c r="J73" s="84">
        <f t="shared" si="3"/>
        <v>0</v>
      </c>
    </row>
    <row r="74" spans="4:10" ht="15.75" x14ac:dyDescent="0.25">
      <c r="D74" s="69">
        <f t="shared" si="4"/>
        <v>63</v>
      </c>
      <c r="E74" s="72">
        <f t="shared" si="5"/>
        <v>46447</v>
      </c>
      <c r="F74" s="70">
        <f t="shared" si="6"/>
        <v>0</v>
      </c>
      <c r="G74" s="83">
        <f t="shared" si="0"/>
        <v>0</v>
      </c>
      <c r="H74" s="83">
        <f t="shared" si="1"/>
        <v>0</v>
      </c>
      <c r="I74" s="83">
        <f t="shared" si="2"/>
        <v>0</v>
      </c>
      <c r="J74" s="84">
        <f t="shared" si="3"/>
        <v>0</v>
      </c>
    </row>
    <row r="75" spans="4:10" ht="15.75" x14ac:dyDescent="0.25">
      <c r="D75" s="69">
        <f t="shared" si="4"/>
        <v>64</v>
      </c>
      <c r="E75" s="72">
        <f t="shared" si="5"/>
        <v>46478</v>
      </c>
      <c r="F75" s="70">
        <f t="shared" si="6"/>
        <v>0</v>
      </c>
      <c r="G75" s="83">
        <f t="shared" si="0"/>
        <v>0</v>
      </c>
      <c r="H75" s="83">
        <f t="shared" si="1"/>
        <v>0</v>
      </c>
      <c r="I75" s="83">
        <f t="shared" si="2"/>
        <v>0</v>
      </c>
      <c r="J75" s="84">
        <f t="shared" si="3"/>
        <v>0</v>
      </c>
    </row>
    <row r="76" spans="4:10" ht="15.75" x14ac:dyDescent="0.25">
      <c r="D76" s="69">
        <f t="shared" si="4"/>
        <v>65</v>
      </c>
      <c r="E76" s="72">
        <f t="shared" si="5"/>
        <v>46508</v>
      </c>
      <c r="F76" s="70">
        <f t="shared" si="6"/>
        <v>0</v>
      </c>
      <c r="G76" s="83">
        <f t="shared" si="0"/>
        <v>0</v>
      </c>
      <c r="H76" s="83">
        <f t="shared" si="1"/>
        <v>0</v>
      </c>
      <c r="I76" s="83">
        <f t="shared" si="2"/>
        <v>0</v>
      </c>
      <c r="J76" s="84">
        <f t="shared" si="3"/>
        <v>0</v>
      </c>
    </row>
    <row r="77" spans="4:10" ht="15.75" x14ac:dyDescent="0.25">
      <c r="D77" s="69">
        <f t="shared" si="4"/>
        <v>66</v>
      </c>
      <c r="E77" s="72">
        <f t="shared" si="5"/>
        <v>46539</v>
      </c>
      <c r="F77" s="70">
        <f t="shared" si="6"/>
        <v>0</v>
      </c>
      <c r="G77" s="83">
        <f t="shared" ref="G77:G140" si="7">PMT(($B$11/12),$B$12,-$B$15,0,0)</f>
        <v>0</v>
      </c>
      <c r="H77" s="83">
        <f t="shared" ref="H77:H140" si="8">(F77*$B$11)/12</f>
        <v>0</v>
      </c>
      <c r="I77" s="83">
        <f t="shared" ref="I77:I140" si="9">G77-H77</f>
        <v>0</v>
      </c>
      <c r="J77" s="84">
        <f t="shared" ref="J77:J140" si="10">F77-I77</f>
        <v>0</v>
      </c>
    </row>
    <row r="78" spans="4:10" ht="15.75" x14ac:dyDescent="0.25">
      <c r="D78" s="69">
        <f t="shared" ref="D78:D141" si="11">D77+1</f>
        <v>67</v>
      </c>
      <c r="E78" s="72">
        <f t="shared" ref="E78:E141" si="12">EDATE(E77,1)</f>
        <v>46569</v>
      </c>
      <c r="F78" s="70">
        <f t="shared" ref="F78:F141" si="13">J77</f>
        <v>0</v>
      </c>
      <c r="G78" s="83">
        <f t="shared" si="7"/>
        <v>0</v>
      </c>
      <c r="H78" s="83">
        <f t="shared" si="8"/>
        <v>0</v>
      </c>
      <c r="I78" s="83">
        <f t="shared" si="9"/>
        <v>0</v>
      </c>
      <c r="J78" s="84">
        <f t="shared" si="10"/>
        <v>0</v>
      </c>
    </row>
    <row r="79" spans="4:10" ht="15.75" x14ac:dyDescent="0.25">
      <c r="D79" s="69">
        <f t="shared" si="11"/>
        <v>68</v>
      </c>
      <c r="E79" s="72">
        <f t="shared" si="12"/>
        <v>46600</v>
      </c>
      <c r="F79" s="70">
        <f t="shared" si="13"/>
        <v>0</v>
      </c>
      <c r="G79" s="83">
        <f t="shared" si="7"/>
        <v>0</v>
      </c>
      <c r="H79" s="83">
        <f t="shared" si="8"/>
        <v>0</v>
      </c>
      <c r="I79" s="83">
        <f t="shared" si="9"/>
        <v>0</v>
      </c>
      <c r="J79" s="84">
        <f t="shared" si="10"/>
        <v>0</v>
      </c>
    </row>
    <row r="80" spans="4:10" ht="15.75" x14ac:dyDescent="0.25">
      <c r="D80" s="69">
        <f t="shared" si="11"/>
        <v>69</v>
      </c>
      <c r="E80" s="72">
        <f t="shared" si="12"/>
        <v>46631</v>
      </c>
      <c r="F80" s="70">
        <f t="shared" si="13"/>
        <v>0</v>
      </c>
      <c r="G80" s="83">
        <f t="shared" si="7"/>
        <v>0</v>
      </c>
      <c r="H80" s="83">
        <f t="shared" si="8"/>
        <v>0</v>
      </c>
      <c r="I80" s="83">
        <f t="shared" si="9"/>
        <v>0</v>
      </c>
      <c r="J80" s="84">
        <f t="shared" si="10"/>
        <v>0</v>
      </c>
    </row>
    <row r="81" spans="4:10" ht="15.75" x14ac:dyDescent="0.25">
      <c r="D81" s="69">
        <f t="shared" si="11"/>
        <v>70</v>
      </c>
      <c r="E81" s="72">
        <f t="shared" si="12"/>
        <v>46661</v>
      </c>
      <c r="F81" s="70">
        <f t="shared" si="13"/>
        <v>0</v>
      </c>
      <c r="G81" s="83">
        <f t="shared" si="7"/>
        <v>0</v>
      </c>
      <c r="H81" s="83">
        <f t="shared" si="8"/>
        <v>0</v>
      </c>
      <c r="I81" s="83">
        <f t="shared" si="9"/>
        <v>0</v>
      </c>
      <c r="J81" s="84">
        <f t="shared" si="10"/>
        <v>0</v>
      </c>
    </row>
    <row r="82" spans="4:10" ht="15.75" x14ac:dyDescent="0.25">
      <c r="D82" s="69">
        <f t="shared" si="11"/>
        <v>71</v>
      </c>
      <c r="E82" s="72">
        <f t="shared" si="12"/>
        <v>46692</v>
      </c>
      <c r="F82" s="70">
        <f t="shared" si="13"/>
        <v>0</v>
      </c>
      <c r="G82" s="83">
        <f t="shared" si="7"/>
        <v>0</v>
      </c>
      <c r="H82" s="83">
        <f t="shared" si="8"/>
        <v>0</v>
      </c>
      <c r="I82" s="83">
        <f t="shared" si="9"/>
        <v>0</v>
      </c>
      <c r="J82" s="84">
        <f t="shared" si="10"/>
        <v>0</v>
      </c>
    </row>
    <row r="83" spans="4:10" ht="15.75" x14ac:dyDescent="0.25">
      <c r="D83" s="69">
        <f t="shared" si="11"/>
        <v>72</v>
      </c>
      <c r="E83" s="72">
        <f t="shared" si="12"/>
        <v>46722</v>
      </c>
      <c r="F83" s="70">
        <f t="shared" si="13"/>
        <v>0</v>
      </c>
      <c r="G83" s="83">
        <f t="shared" si="7"/>
        <v>0</v>
      </c>
      <c r="H83" s="83">
        <f t="shared" si="8"/>
        <v>0</v>
      </c>
      <c r="I83" s="83">
        <f t="shared" si="9"/>
        <v>0</v>
      </c>
      <c r="J83" s="84">
        <f t="shared" si="10"/>
        <v>0</v>
      </c>
    </row>
    <row r="84" spans="4:10" ht="15.75" x14ac:dyDescent="0.25">
      <c r="D84" s="69">
        <f t="shared" si="11"/>
        <v>73</v>
      </c>
      <c r="E84" s="72">
        <f t="shared" si="12"/>
        <v>46753</v>
      </c>
      <c r="F84" s="70">
        <f t="shared" si="13"/>
        <v>0</v>
      </c>
      <c r="G84" s="83">
        <f t="shared" si="7"/>
        <v>0</v>
      </c>
      <c r="H84" s="83">
        <f t="shared" si="8"/>
        <v>0</v>
      </c>
      <c r="I84" s="83">
        <f t="shared" si="9"/>
        <v>0</v>
      </c>
      <c r="J84" s="84">
        <f t="shared" si="10"/>
        <v>0</v>
      </c>
    </row>
    <row r="85" spans="4:10" ht="15.75" x14ac:dyDescent="0.25">
      <c r="D85" s="69">
        <f t="shared" si="11"/>
        <v>74</v>
      </c>
      <c r="E85" s="72">
        <f t="shared" si="12"/>
        <v>46784</v>
      </c>
      <c r="F85" s="70">
        <f t="shared" si="13"/>
        <v>0</v>
      </c>
      <c r="G85" s="83">
        <f t="shared" si="7"/>
        <v>0</v>
      </c>
      <c r="H85" s="83">
        <f t="shared" si="8"/>
        <v>0</v>
      </c>
      <c r="I85" s="83">
        <f t="shared" si="9"/>
        <v>0</v>
      </c>
      <c r="J85" s="84">
        <f t="shared" si="10"/>
        <v>0</v>
      </c>
    </row>
    <row r="86" spans="4:10" ht="15.75" x14ac:dyDescent="0.25">
      <c r="D86" s="69">
        <f t="shared" si="11"/>
        <v>75</v>
      </c>
      <c r="E86" s="72">
        <f t="shared" si="12"/>
        <v>46813</v>
      </c>
      <c r="F86" s="70">
        <f t="shared" si="13"/>
        <v>0</v>
      </c>
      <c r="G86" s="83">
        <f t="shared" si="7"/>
        <v>0</v>
      </c>
      <c r="H86" s="83">
        <f t="shared" si="8"/>
        <v>0</v>
      </c>
      <c r="I86" s="83">
        <f t="shared" si="9"/>
        <v>0</v>
      </c>
      <c r="J86" s="84">
        <f t="shared" si="10"/>
        <v>0</v>
      </c>
    </row>
    <row r="87" spans="4:10" ht="15.75" x14ac:dyDescent="0.25">
      <c r="D87" s="69">
        <f t="shared" si="11"/>
        <v>76</v>
      </c>
      <c r="E87" s="72">
        <f t="shared" si="12"/>
        <v>46844</v>
      </c>
      <c r="F87" s="70">
        <f t="shared" si="13"/>
        <v>0</v>
      </c>
      <c r="G87" s="83">
        <f t="shared" si="7"/>
        <v>0</v>
      </c>
      <c r="H87" s="83">
        <f t="shared" si="8"/>
        <v>0</v>
      </c>
      <c r="I87" s="83">
        <f t="shared" si="9"/>
        <v>0</v>
      </c>
      <c r="J87" s="84">
        <f t="shared" si="10"/>
        <v>0</v>
      </c>
    </row>
    <row r="88" spans="4:10" ht="15.75" x14ac:dyDescent="0.25">
      <c r="D88" s="69">
        <f t="shared" si="11"/>
        <v>77</v>
      </c>
      <c r="E88" s="72">
        <f t="shared" si="12"/>
        <v>46874</v>
      </c>
      <c r="F88" s="70">
        <f t="shared" si="13"/>
        <v>0</v>
      </c>
      <c r="G88" s="83">
        <f t="shared" si="7"/>
        <v>0</v>
      </c>
      <c r="H88" s="83">
        <f t="shared" si="8"/>
        <v>0</v>
      </c>
      <c r="I88" s="83">
        <f t="shared" si="9"/>
        <v>0</v>
      </c>
      <c r="J88" s="84">
        <f t="shared" si="10"/>
        <v>0</v>
      </c>
    </row>
    <row r="89" spans="4:10" ht="15.75" x14ac:dyDescent="0.25">
      <c r="D89" s="69">
        <f t="shared" si="11"/>
        <v>78</v>
      </c>
      <c r="E89" s="72">
        <f t="shared" si="12"/>
        <v>46905</v>
      </c>
      <c r="F89" s="70">
        <f t="shared" si="13"/>
        <v>0</v>
      </c>
      <c r="G89" s="83">
        <f t="shared" si="7"/>
        <v>0</v>
      </c>
      <c r="H89" s="83">
        <f t="shared" si="8"/>
        <v>0</v>
      </c>
      <c r="I89" s="83">
        <f t="shared" si="9"/>
        <v>0</v>
      </c>
      <c r="J89" s="84">
        <f t="shared" si="10"/>
        <v>0</v>
      </c>
    </row>
    <row r="90" spans="4:10" ht="15.75" x14ac:dyDescent="0.25">
      <c r="D90" s="69">
        <f t="shared" si="11"/>
        <v>79</v>
      </c>
      <c r="E90" s="72">
        <f t="shared" si="12"/>
        <v>46935</v>
      </c>
      <c r="F90" s="70">
        <f t="shared" si="13"/>
        <v>0</v>
      </c>
      <c r="G90" s="83">
        <f t="shared" si="7"/>
        <v>0</v>
      </c>
      <c r="H90" s="83">
        <f t="shared" si="8"/>
        <v>0</v>
      </c>
      <c r="I90" s="83">
        <f t="shared" si="9"/>
        <v>0</v>
      </c>
      <c r="J90" s="84">
        <f t="shared" si="10"/>
        <v>0</v>
      </c>
    </row>
    <row r="91" spans="4:10" ht="15.75" x14ac:dyDescent="0.25">
      <c r="D91" s="69">
        <f t="shared" si="11"/>
        <v>80</v>
      </c>
      <c r="E91" s="72">
        <f t="shared" si="12"/>
        <v>46966</v>
      </c>
      <c r="F91" s="70">
        <f t="shared" si="13"/>
        <v>0</v>
      </c>
      <c r="G91" s="83">
        <f t="shared" si="7"/>
        <v>0</v>
      </c>
      <c r="H91" s="83">
        <f t="shared" si="8"/>
        <v>0</v>
      </c>
      <c r="I91" s="83">
        <f t="shared" si="9"/>
        <v>0</v>
      </c>
      <c r="J91" s="84">
        <f t="shared" si="10"/>
        <v>0</v>
      </c>
    </row>
    <row r="92" spans="4:10" ht="15.75" x14ac:dyDescent="0.25">
      <c r="D92" s="69">
        <f t="shared" si="11"/>
        <v>81</v>
      </c>
      <c r="E92" s="72">
        <f t="shared" si="12"/>
        <v>46997</v>
      </c>
      <c r="F92" s="70">
        <f t="shared" si="13"/>
        <v>0</v>
      </c>
      <c r="G92" s="83">
        <f t="shared" si="7"/>
        <v>0</v>
      </c>
      <c r="H92" s="83">
        <f t="shared" si="8"/>
        <v>0</v>
      </c>
      <c r="I92" s="83">
        <f t="shared" si="9"/>
        <v>0</v>
      </c>
      <c r="J92" s="84">
        <f t="shared" si="10"/>
        <v>0</v>
      </c>
    </row>
    <row r="93" spans="4:10" ht="15.75" x14ac:dyDescent="0.25">
      <c r="D93" s="69">
        <f t="shared" si="11"/>
        <v>82</v>
      </c>
      <c r="E93" s="72">
        <f t="shared" si="12"/>
        <v>47027</v>
      </c>
      <c r="F93" s="70">
        <f t="shared" si="13"/>
        <v>0</v>
      </c>
      <c r="G93" s="83">
        <f t="shared" si="7"/>
        <v>0</v>
      </c>
      <c r="H93" s="83">
        <f t="shared" si="8"/>
        <v>0</v>
      </c>
      <c r="I93" s="83">
        <f t="shared" si="9"/>
        <v>0</v>
      </c>
      <c r="J93" s="84">
        <f t="shared" si="10"/>
        <v>0</v>
      </c>
    </row>
    <row r="94" spans="4:10" ht="15.75" x14ac:dyDescent="0.25">
      <c r="D94" s="69">
        <f t="shared" si="11"/>
        <v>83</v>
      </c>
      <c r="E94" s="72">
        <f t="shared" si="12"/>
        <v>47058</v>
      </c>
      <c r="F94" s="70">
        <f t="shared" si="13"/>
        <v>0</v>
      </c>
      <c r="G94" s="83">
        <f t="shared" si="7"/>
        <v>0</v>
      </c>
      <c r="H94" s="83">
        <f t="shared" si="8"/>
        <v>0</v>
      </c>
      <c r="I94" s="83">
        <f t="shared" si="9"/>
        <v>0</v>
      </c>
      <c r="J94" s="84">
        <f t="shared" si="10"/>
        <v>0</v>
      </c>
    </row>
    <row r="95" spans="4:10" ht="15.75" x14ac:dyDescent="0.25">
      <c r="D95" s="69">
        <f t="shared" si="11"/>
        <v>84</v>
      </c>
      <c r="E95" s="72">
        <f t="shared" si="12"/>
        <v>47088</v>
      </c>
      <c r="F95" s="70">
        <f t="shared" si="13"/>
        <v>0</v>
      </c>
      <c r="G95" s="83">
        <f t="shared" si="7"/>
        <v>0</v>
      </c>
      <c r="H95" s="83">
        <f t="shared" si="8"/>
        <v>0</v>
      </c>
      <c r="I95" s="83">
        <f t="shared" si="9"/>
        <v>0</v>
      </c>
      <c r="J95" s="84">
        <f t="shared" si="10"/>
        <v>0</v>
      </c>
    </row>
    <row r="96" spans="4:10" ht="15.75" x14ac:dyDescent="0.25">
      <c r="D96" s="69">
        <f t="shared" si="11"/>
        <v>85</v>
      </c>
      <c r="E96" s="72">
        <f t="shared" si="12"/>
        <v>47119</v>
      </c>
      <c r="F96" s="70">
        <f t="shared" si="13"/>
        <v>0</v>
      </c>
      <c r="G96" s="83">
        <f t="shared" si="7"/>
        <v>0</v>
      </c>
      <c r="H96" s="83">
        <f t="shared" si="8"/>
        <v>0</v>
      </c>
      <c r="I96" s="83">
        <f t="shared" si="9"/>
        <v>0</v>
      </c>
      <c r="J96" s="84">
        <f t="shared" si="10"/>
        <v>0</v>
      </c>
    </row>
    <row r="97" spans="4:10" ht="15.75" x14ac:dyDescent="0.25">
      <c r="D97" s="69">
        <f t="shared" si="11"/>
        <v>86</v>
      </c>
      <c r="E97" s="72">
        <f t="shared" si="12"/>
        <v>47150</v>
      </c>
      <c r="F97" s="70">
        <f t="shared" si="13"/>
        <v>0</v>
      </c>
      <c r="G97" s="83">
        <f t="shared" si="7"/>
        <v>0</v>
      </c>
      <c r="H97" s="83">
        <f t="shared" si="8"/>
        <v>0</v>
      </c>
      <c r="I97" s="83">
        <f t="shared" si="9"/>
        <v>0</v>
      </c>
      <c r="J97" s="84">
        <f t="shared" si="10"/>
        <v>0</v>
      </c>
    </row>
    <row r="98" spans="4:10" ht="15.75" x14ac:dyDescent="0.25">
      <c r="D98" s="69">
        <f t="shared" si="11"/>
        <v>87</v>
      </c>
      <c r="E98" s="72">
        <f t="shared" si="12"/>
        <v>47178</v>
      </c>
      <c r="F98" s="70">
        <f t="shared" si="13"/>
        <v>0</v>
      </c>
      <c r="G98" s="83">
        <f t="shared" si="7"/>
        <v>0</v>
      </c>
      <c r="H98" s="83">
        <f t="shared" si="8"/>
        <v>0</v>
      </c>
      <c r="I98" s="83">
        <f t="shared" si="9"/>
        <v>0</v>
      </c>
      <c r="J98" s="84">
        <f t="shared" si="10"/>
        <v>0</v>
      </c>
    </row>
    <row r="99" spans="4:10" ht="15.75" x14ac:dyDescent="0.25">
      <c r="D99" s="69">
        <f t="shared" si="11"/>
        <v>88</v>
      </c>
      <c r="E99" s="72">
        <f t="shared" si="12"/>
        <v>47209</v>
      </c>
      <c r="F99" s="70">
        <f t="shared" si="13"/>
        <v>0</v>
      </c>
      <c r="G99" s="83">
        <f t="shared" si="7"/>
        <v>0</v>
      </c>
      <c r="H99" s="83">
        <f t="shared" si="8"/>
        <v>0</v>
      </c>
      <c r="I99" s="83">
        <f t="shared" si="9"/>
        <v>0</v>
      </c>
      <c r="J99" s="84">
        <f t="shared" si="10"/>
        <v>0</v>
      </c>
    </row>
    <row r="100" spans="4:10" ht="15.75" x14ac:dyDescent="0.25">
      <c r="D100" s="69">
        <f t="shared" si="11"/>
        <v>89</v>
      </c>
      <c r="E100" s="72">
        <f t="shared" si="12"/>
        <v>47239</v>
      </c>
      <c r="F100" s="70">
        <f t="shared" si="13"/>
        <v>0</v>
      </c>
      <c r="G100" s="83">
        <f t="shared" si="7"/>
        <v>0</v>
      </c>
      <c r="H100" s="83">
        <f t="shared" si="8"/>
        <v>0</v>
      </c>
      <c r="I100" s="83">
        <f t="shared" si="9"/>
        <v>0</v>
      </c>
      <c r="J100" s="84">
        <f t="shared" si="10"/>
        <v>0</v>
      </c>
    </row>
    <row r="101" spans="4:10" ht="15.75" x14ac:dyDescent="0.25">
      <c r="D101" s="69">
        <f t="shared" si="11"/>
        <v>90</v>
      </c>
      <c r="E101" s="72">
        <f t="shared" si="12"/>
        <v>47270</v>
      </c>
      <c r="F101" s="70">
        <f t="shared" si="13"/>
        <v>0</v>
      </c>
      <c r="G101" s="83">
        <f t="shared" si="7"/>
        <v>0</v>
      </c>
      <c r="H101" s="83">
        <f t="shared" si="8"/>
        <v>0</v>
      </c>
      <c r="I101" s="83">
        <f t="shared" si="9"/>
        <v>0</v>
      </c>
      <c r="J101" s="84">
        <f t="shared" si="10"/>
        <v>0</v>
      </c>
    </row>
    <row r="102" spans="4:10" ht="15.75" x14ac:dyDescent="0.25">
      <c r="D102" s="69">
        <f t="shared" si="11"/>
        <v>91</v>
      </c>
      <c r="E102" s="72">
        <f t="shared" si="12"/>
        <v>47300</v>
      </c>
      <c r="F102" s="70">
        <f t="shared" si="13"/>
        <v>0</v>
      </c>
      <c r="G102" s="83">
        <f t="shared" si="7"/>
        <v>0</v>
      </c>
      <c r="H102" s="83">
        <f t="shared" si="8"/>
        <v>0</v>
      </c>
      <c r="I102" s="83">
        <f t="shared" si="9"/>
        <v>0</v>
      </c>
      <c r="J102" s="84">
        <f t="shared" si="10"/>
        <v>0</v>
      </c>
    </row>
    <row r="103" spans="4:10" ht="15.75" x14ac:dyDescent="0.25">
      <c r="D103" s="69">
        <f t="shared" si="11"/>
        <v>92</v>
      </c>
      <c r="E103" s="72">
        <f t="shared" si="12"/>
        <v>47331</v>
      </c>
      <c r="F103" s="70">
        <f t="shared" si="13"/>
        <v>0</v>
      </c>
      <c r="G103" s="83">
        <f t="shared" si="7"/>
        <v>0</v>
      </c>
      <c r="H103" s="83">
        <f t="shared" si="8"/>
        <v>0</v>
      </c>
      <c r="I103" s="83">
        <f t="shared" si="9"/>
        <v>0</v>
      </c>
      <c r="J103" s="84">
        <f t="shared" si="10"/>
        <v>0</v>
      </c>
    </row>
    <row r="104" spans="4:10" ht="15.75" x14ac:dyDescent="0.25">
      <c r="D104" s="69">
        <f t="shared" si="11"/>
        <v>93</v>
      </c>
      <c r="E104" s="72">
        <f t="shared" si="12"/>
        <v>47362</v>
      </c>
      <c r="F104" s="70">
        <f t="shared" si="13"/>
        <v>0</v>
      </c>
      <c r="G104" s="83">
        <f t="shared" si="7"/>
        <v>0</v>
      </c>
      <c r="H104" s="83">
        <f t="shared" si="8"/>
        <v>0</v>
      </c>
      <c r="I104" s="83">
        <f t="shared" si="9"/>
        <v>0</v>
      </c>
      <c r="J104" s="84">
        <f t="shared" si="10"/>
        <v>0</v>
      </c>
    </row>
    <row r="105" spans="4:10" ht="15.75" x14ac:dyDescent="0.25">
      <c r="D105" s="69">
        <f t="shared" si="11"/>
        <v>94</v>
      </c>
      <c r="E105" s="72">
        <f t="shared" si="12"/>
        <v>47392</v>
      </c>
      <c r="F105" s="70">
        <f t="shared" si="13"/>
        <v>0</v>
      </c>
      <c r="G105" s="83">
        <f t="shared" si="7"/>
        <v>0</v>
      </c>
      <c r="H105" s="83">
        <f t="shared" si="8"/>
        <v>0</v>
      </c>
      <c r="I105" s="83">
        <f t="shared" si="9"/>
        <v>0</v>
      </c>
      <c r="J105" s="84">
        <f t="shared" si="10"/>
        <v>0</v>
      </c>
    </row>
    <row r="106" spans="4:10" ht="15.75" x14ac:dyDescent="0.25">
      <c r="D106" s="69">
        <f t="shared" si="11"/>
        <v>95</v>
      </c>
      <c r="E106" s="72">
        <f t="shared" si="12"/>
        <v>47423</v>
      </c>
      <c r="F106" s="70">
        <f t="shared" si="13"/>
        <v>0</v>
      </c>
      <c r="G106" s="83">
        <f t="shared" si="7"/>
        <v>0</v>
      </c>
      <c r="H106" s="83">
        <f t="shared" si="8"/>
        <v>0</v>
      </c>
      <c r="I106" s="83">
        <f t="shared" si="9"/>
        <v>0</v>
      </c>
      <c r="J106" s="84">
        <f t="shared" si="10"/>
        <v>0</v>
      </c>
    </row>
    <row r="107" spans="4:10" ht="15.75" x14ac:dyDescent="0.25">
      <c r="D107" s="69">
        <f t="shared" si="11"/>
        <v>96</v>
      </c>
      <c r="E107" s="72">
        <f t="shared" si="12"/>
        <v>47453</v>
      </c>
      <c r="F107" s="70">
        <f t="shared" si="13"/>
        <v>0</v>
      </c>
      <c r="G107" s="83">
        <f t="shared" si="7"/>
        <v>0</v>
      </c>
      <c r="H107" s="83">
        <f t="shared" si="8"/>
        <v>0</v>
      </c>
      <c r="I107" s="83">
        <f t="shared" si="9"/>
        <v>0</v>
      </c>
      <c r="J107" s="84">
        <f t="shared" si="10"/>
        <v>0</v>
      </c>
    </row>
    <row r="108" spans="4:10" ht="15.75" x14ac:dyDescent="0.25">
      <c r="D108" s="69">
        <f t="shared" si="11"/>
        <v>97</v>
      </c>
      <c r="E108" s="72">
        <f t="shared" si="12"/>
        <v>47484</v>
      </c>
      <c r="F108" s="70">
        <f t="shared" si="13"/>
        <v>0</v>
      </c>
      <c r="G108" s="83">
        <f t="shared" si="7"/>
        <v>0</v>
      </c>
      <c r="H108" s="83">
        <f t="shared" si="8"/>
        <v>0</v>
      </c>
      <c r="I108" s="83">
        <f t="shared" si="9"/>
        <v>0</v>
      </c>
      <c r="J108" s="84">
        <f t="shared" si="10"/>
        <v>0</v>
      </c>
    </row>
    <row r="109" spans="4:10" ht="15.75" x14ac:dyDescent="0.25">
      <c r="D109" s="69">
        <f t="shared" si="11"/>
        <v>98</v>
      </c>
      <c r="E109" s="72">
        <f t="shared" si="12"/>
        <v>47515</v>
      </c>
      <c r="F109" s="70">
        <f t="shared" si="13"/>
        <v>0</v>
      </c>
      <c r="G109" s="83">
        <f t="shared" si="7"/>
        <v>0</v>
      </c>
      <c r="H109" s="83">
        <f t="shared" si="8"/>
        <v>0</v>
      </c>
      <c r="I109" s="83">
        <f t="shared" si="9"/>
        <v>0</v>
      </c>
      <c r="J109" s="84">
        <f t="shared" si="10"/>
        <v>0</v>
      </c>
    </row>
    <row r="110" spans="4:10" ht="15.75" x14ac:dyDescent="0.25">
      <c r="D110" s="69">
        <f t="shared" si="11"/>
        <v>99</v>
      </c>
      <c r="E110" s="72">
        <f t="shared" si="12"/>
        <v>47543</v>
      </c>
      <c r="F110" s="70">
        <f t="shared" si="13"/>
        <v>0</v>
      </c>
      <c r="G110" s="83">
        <f t="shared" si="7"/>
        <v>0</v>
      </c>
      <c r="H110" s="83">
        <f t="shared" si="8"/>
        <v>0</v>
      </c>
      <c r="I110" s="83">
        <f t="shared" si="9"/>
        <v>0</v>
      </c>
      <c r="J110" s="84">
        <f t="shared" si="10"/>
        <v>0</v>
      </c>
    </row>
    <row r="111" spans="4:10" ht="15.75" x14ac:dyDescent="0.25">
      <c r="D111" s="69">
        <f t="shared" si="11"/>
        <v>100</v>
      </c>
      <c r="E111" s="72">
        <f t="shared" si="12"/>
        <v>47574</v>
      </c>
      <c r="F111" s="70">
        <f t="shared" si="13"/>
        <v>0</v>
      </c>
      <c r="G111" s="83">
        <f t="shared" si="7"/>
        <v>0</v>
      </c>
      <c r="H111" s="83">
        <f t="shared" si="8"/>
        <v>0</v>
      </c>
      <c r="I111" s="83">
        <f t="shared" si="9"/>
        <v>0</v>
      </c>
      <c r="J111" s="84">
        <f t="shared" si="10"/>
        <v>0</v>
      </c>
    </row>
    <row r="112" spans="4:10" ht="15.75" x14ac:dyDescent="0.25">
      <c r="D112" s="69">
        <f t="shared" si="11"/>
        <v>101</v>
      </c>
      <c r="E112" s="72">
        <f t="shared" si="12"/>
        <v>47604</v>
      </c>
      <c r="F112" s="70">
        <f t="shared" si="13"/>
        <v>0</v>
      </c>
      <c r="G112" s="83">
        <f t="shared" si="7"/>
        <v>0</v>
      </c>
      <c r="H112" s="83">
        <f t="shared" si="8"/>
        <v>0</v>
      </c>
      <c r="I112" s="83">
        <f t="shared" si="9"/>
        <v>0</v>
      </c>
      <c r="J112" s="84">
        <f t="shared" si="10"/>
        <v>0</v>
      </c>
    </row>
    <row r="113" spans="4:10" ht="15.75" x14ac:dyDescent="0.25">
      <c r="D113" s="69">
        <f t="shared" si="11"/>
        <v>102</v>
      </c>
      <c r="E113" s="72">
        <f t="shared" si="12"/>
        <v>47635</v>
      </c>
      <c r="F113" s="70">
        <f t="shared" si="13"/>
        <v>0</v>
      </c>
      <c r="G113" s="83">
        <f t="shared" si="7"/>
        <v>0</v>
      </c>
      <c r="H113" s="83">
        <f t="shared" si="8"/>
        <v>0</v>
      </c>
      <c r="I113" s="83">
        <f t="shared" si="9"/>
        <v>0</v>
      </c>
      <c r="J113" s="84">
        <f t="shared" si="10"/>
        <v>0</v>
      </c>
    </row>
    <row r="114" spans="4:10" ht="15.75" x14ac:dyDescent="0.25">
      <c r="D114" s="69">
        <f t="shared" si="11"/>
        <v>103</v>
      </c>
      <c r="E114" s="72">
        <f t="shared" si="12"/>
        <v>47665</v>
      </c>
      <c r="F114" s="70">
        <f t="shared" si="13"/>
        <v>0</v>
      </c>
      <c r="G114" s="83">
        <f t="shared" si="7"/>
        <v>0</v>
      </c>
      <c r="H114" s="83">
        <f t="shared" si="8"/>
        <v>0</v>
      </c>
      <c r="I114" s="83">
        <f t="shared" si="9"/>
        <v>0</v>
      </c>
      <c r="J114" s="84">
        <f t="shared" si="10"/>
        <v>0</v>
      </c>
    </row>
    <row r="115" spans="4:10" ht="15.75" x14ac:dyDescent="0.25">
      <c r="D115" s="69">
        <f t="shared" si="11"/>
        <v>104</v>
      </c>
      <c r="E115" s="72">
        <f t="shared" si="12"/>
        <v>47696</v>
      </c>
      <c r="F115" s="70">
        <f t="shared" si="13"/>
        <v>0</v>
      </c>
      <c r="G115" s="83">
        <f t="shared" si="7"/>
        <v>0</v>
      </c>
      <c r="H115" s="83">
        <f t="shared" si="8"/>
        <v>0</v>
      </c>
      <c r="I115" s="83">
        <f t="shared" si="9"/>
        <v>0</v>
      </c>
      <c r="J115" s="84">
        <f t="shared" si="10"/>
        <v>0</v>
      </c>
    </row>
    <row r="116" spans="4:10" ht="15.75" x14ac:dyDescent="0.25">
      <c r="D116" s="69">
        <f t="shared" si="11"/>
        <v>105</v>
      </c>
      <c r="E116" s="72">
        <f t="shared" si="12"/>
        <v>47727</v>
      </c>
      <c r="F116" s="70">
        <f t="shared" si="13"/>
        <v>0</v>
      </c>
      <c r="G116" s="83">
        <f t="shared" si="7"/>
        <v>0</v>
      </c>
      <c r="H116" s="83">
        <f t="shared" si="8"/>
        <v>0</v>
      </c>
      <c r="I116" s="83">
        <f t="shared" si="9"/>
        <v>0</v>
      </c>
      <c r="J116" s="84">
        <f t="shared" si="10"/>
        <v>0</v>
      </c>
    </row>
    <row r="117" spans="4:10" ht="15.75" x14ac:dyDescent="0.25">
      <c r="D117" s="69">
        <f t="shared" si="11"/>
        <v>106</v>
      </c>
      <c r="E117" s="72">
        <f t="shared" si="12"/>
        <v>47757</v>
      </c>
      <c r="F117" s="70">
        <f t="shared" si="13"/>
        <v>0</v>
      </c>
      <c r="G117" s="83">
        <f t="shared" si="7"/>
        <v>0</v>
      </c>
      <c r="H117" s="83">
        <f t="shared" si="8"/>
        <v>0</v>
      </c>
      <c r="I117" s="83">
        <f t="shared" si="9"/>
        <v>0</v>
      </c>
      <c r="J117" s="84">
        <f t="shared" si="10"/>
        <v>0</v>
      </c>
    </row>
    <row r="118" spans="4:10" ht="15.75" x14ac:dyDescent="0.25">
      <c r="D118" s="69">
        <f t="shared" si="11"/>
        <v>107</v>
      </c>
      <c r="E118" s="72">
        <f t="shared" si="12"/>
        <v>47788</v>
      </c>
      <c r="F118" s="70">
        <f t="shared" si="13"/>
        <v>0</v>
      </c>
      <c r="G118" s="83">
        <f t="shared" si="7"/>
        <v>0</v>
      </c>
      <c r="H118" s="83">
        <f t="shared" si="8"/>
        <v>0</v>
      </c>
      <c r="I118" s="83">
        <f t="shared" si="9"/>
        <v>0</v>
      </c>
      <c r="J118" s="84">
        <f t="shared" si="10"/>
        <v>0</v>
      </c>
    </row>
    <row r="119" spans="4:10" ht="15.75" x14ac:dyDescent="0.25">
      <c r="D119" s="69">
        <f t="shared" si="11"/>
        <v>108</v>
      </c>
      <c r="E119" s="72">
        <f t="shared" si="12"/>
        <v>47818</v>
      </c>
      <c r="F119" s="70">
        <f t="shared" si="13"/>
        <v>0</v>
      </c>
      <c r="G119" s="83">
        <f t="shared" si="7"/>
        <v>0</v>
      </c>
      <c r="H119" s="83">
        <f t="shared" si="8"/>
        <v>0</v>
      </c>
      <c r="I119" s="83">
        <f t="shared" si="9"/>
        <v>0</v>
      </c>
      <c r="J119" s="84">
        <f t="shared" si="10"/>
        <v>0</v>
      </c>
    </row>
    <row r="120" spans="4:10" ht="15.75" x14ac:dyDescent="0.25">
      <c r="D120" s="69">
        <f t="shared" si="11"/>
        <v>109</v>
      </c>
      <c r="E120" s="72">
        <f t="shared" si="12"/>
        <v>47849</v>
      </c>
      <c r="F120" s="70">
        <f t="shared" si="13"/>
        <v>0</v>
      </c>
      <c r="G120" s="83">
        <f t="shared" si="7"/>
        <v>0</v>
      </c>
      <c r="H120" s="83">
        <f t="shared" si="8"/>
        <v>0</v>
      </c>
      <c r="I120" s="83">
        <f t="shared" si="9"/>
        <v>0</v>
      </c>
      <c r="J120" s="84">
        <f t="shared" si="10"/>
        <v>0</v>
      </c>
    </row>
    <row r="121" spans="4:10" ht="15.75" x14ac:dyDescent="0.25">
      <c r="D121" s="69">
        <f t="shared" si="11"/>
        <v>110</v>
      </c>
      <c r="E121" s="72">
        <f t="shared" si="12"/>
        <v>47880</v>
      </c>
      <c r="F121" s="70">
        <f t="shared" si="13"/>
        <v>0</v>
      </c>
      <c r="G121" s="83">
        <f t="shared" si="7"/>
        <v>0</v>
      </c>
      <c r="H121" s="83">
        <f t="shared" si="8"/>
        <v>0</v>
      </c>
      <c r="I121" s="83">
        <f t="shared" si="9"/>
        <v>0</v>
      </c>
      <c r="J121" s="84">
        <f t="shared" si="10"/>
        <v>0</v>
      </c>
    </row>
    <row r="122" spans="4:10" ht="15.75" x14ac:dyDescent="0.25">
      <c r="D122" s="69">
        <f t="shared" si="11"/>
        <v>111</v>
      </c>
      <c r="E122" s="72">
        <f t="shared" si="12"/>
        <v>47908</v>
      </c>
      <c r="F122" s="70">
        <f t="shared" si="13"/>
        <v>0</v>
      </c>
      <c r="G122" s="83">
        <f t="shared" si="7"/>
        <v>0</v>
      </c>
      <c r="H122" s="83">
        <f t="shared" si="8"/>
        <v>0</v>
      </c>
      <c r="I122" s="83">
        <f t="shared" si="9"/>
        <v>0</v>
      </c>
      <c r="J122" s="84">
        <f t="shared" si="10"/>
        <v>0</v>
      </c>
    </row>
    <row r="123" spans="4:10" ht="15.75" x14ac:dyDescent="0.25">
      <c r="D123" s="69">
        <f t="shared" si="11"/>
        <v>112</v>
      </c>
      <c r="E123" s="72">
        <f t="shared" si="12"/>
        <v>47939</v>
      </c>
      <c r="F123" s="70">
        <f t="shared" si="13"/>
        <v>0</v>
      </c>
      <c r="G123" s="83">
        <f t="shared" si="7"/>
        <v>0</v>
      </c>
      <c r="H123" s="83">
        <f t="shared" si="8"/>
        <v>0</v>
      </c>
      <c r="I123" s="83">
        <f t="shared" si="9"/>
        <v>0</v>
      </c>
      <c r="J123" s="84">
        <f t="shared" si="10"/>
        <v>0</v>
      </c>
    </row>
    <row r="124" spans="4:10" ht="15.75" x14ac:dyDescent="0.25">
      <c r="D124" s="69">
        <f t="shared" si="11"/>
        <v>113</v>
      </c>
      <c r="E124" s="72">
        <f t="shared" si="12"/>
        <v>47969</v>
      </c>
      <c r="F124" s="70">
        <f t="shared" si="13"/>
        <v>0</v>
      </c>
      <c r="G124" s="83">
        <f t="shared" si="7"/>
        <v>0</v>
      </c>
      <c r="H124" s="83">
        <f t="shared" si="8"/>
        <v>0</v>
      </c>
      <c r="I124" s="83">
        <f t="shared" si="9"/>
        <v>0</v>
      </c>
      <c r="J124" s="84">
        <f t="shared" si="10"/>
        <v>0</v>
      </c>
    </row>
    <row r="125" spans="4:10" ht="15.75" x14ac:dyDescent="0.25">
      <c r="D125" s="69">
        <f t="shared" si="11"/>
        <v>114</v>
      </c>
      <c r="E125" s="72">
        <f t="shared" si="12"/>
        <v>48000</v>
      </c>
      <c r="F125" s="70">
        <f t="shared" si="13"/>
        <v>0</v>
      </c>
      <c r="G125" s="83">
        <f t="shared" si="7"/>
        <v>0</v>
      </c>
      <c r="H125" s="83">
        <f t="shared" si="8"/>
        <v>0</v>
      </c>
      <c r="I125" s="83">
        <f t="shared" si="9"/>
        <v>0</v>
      </c>
      <c r="J125" s="84">
        <f t="shared" si="10"/>
        <v>0</v>
      </c>
    </row>
    <row r="126" spans="4:10" ht="15.75" x14ac:dyDescent="0.25">
      <c r="D126" s="69">
        <f t="shared" si="11"/>
        <v>115</v>
      </c>
      <c r="E126" s="72">
        <f t="shared" si="12"/>
        <v>48030</v>
      </c>
      <c r="F126" s="70">
        <f t="shared" si="13"/>
        <v>0</v>
      </c>
      <c r="G126" s="83">
        <f t="shared" si="7"/>
        <v>0</v>
      </c>
      <c r="H126" s="83">
        <f t="shared" si="8"/>
        <v>0</v>
      </c>
      <c r="I126" s="83">
        <f t="shared" si="9"/>
        <v>0</v>
      </c>
      <c r="J126" s="84">
        <f t="shared" si="10"/>
        <v>0</v>
      </c>
    </row>
    <row r="127" spans="4:10" ht="15.75" x14ac:dyDescent="0.25">
      <c r="D127" s="69">
        <f t="shared" si="11"/>
        <v>116</v>
      </c>
      <c r="E127" s="72">
        <f t="shared" si="12"/>
        <v>48061</v>
      </c>
      <c r="F127" s="70">
        <f t="shared" si="13"/>
        <v>0</v>
      </c>
      <c r="G127" s="83">
        <f t="shared" si="7"/>
        <v>0</v>
      </c>
      <c r="H127" s="83">
        <f t="shared" si="8"/>
        <v>0</v>
      </c>
      <c r="I127" s="83">
        <f t="shared" si="9"/>
        <v>0</v>
      </c>
      <c r="J127" s="84">
        <f t="shared" si="10"/>
        <v>0</v>
      </c>
    </row>
    <row r="128" spans="4:10" ht="15.75" x14ac:dyDescent="0.25">
      <c r="D128" s="69">
        <f t="shared" si="11"/>
        <v>117</v>
      </c>
      <c r="E128" s="72">
        <f t="shared" si="12"/>
        <v>48092</v>
      </c>
      <c r="F128" s="70">
        <f t="shared" si="13"/>
        <v>0</v>
      </c>
      <c r="G128" s="83">
        <f t="shared" si="7"/>
        <v>0</v>
      </c>
      <c r="H128" s="83">
        <f t="shared" si="8"/>
        <v>0</v>
      </c>
      <c r="I128" s="83">
        <f t="shared" si="9"/>
        <v>0</v>
      </c>
      <c r="J128" s="84">
        <f t="shared" si="10"/>
        <v>0</v>
      </c>
    </row>
    <row r="129" spans="4:10" ht="15.75" x14ac:dyDescent="0.25">
      <c r="D129" s="69">
        <f t="shared" si="11"/>
        <v>118</v>
      </c>
      <c r="E129" s="72">
        <f t="shared" si="12"/>
        <v>48122</v>
      </c>
      <c r="F129" s="70">
        <f t="shared" si="13"/>
        <v>0</v>
      </c>
      <c r="G129" s="83">
        <f t="shared" si="7"/>
        <v>0</v>
      </c>
      <c r="H129" s="83">
        <f t="shared" si="8"/>
        <v>0</v>
      </c>
      <c r="I129" s="83">
        <f t="shared" si="9"/>
        <v>0</v>
      </c>
      <c r="J129" s="84">
        <f t="shared" si="10"/>
        <v>0</v>
      </c>
    </row>
    <row r="130" spans="4:10" ht="15.75" x14ac:dyDescent="0.25">
      <c r="D130" s="69">
        <f t="shared" si="11"/>
        <v>119</v>
      </c>
      <c r="E130" s="72">
        <f t="shared" si="12"/>
        <v>48153</v>
      </c>
      <c r="F130" s="70">
        <f t="shared" si="13"/>
        <v>0</v>
      </c>
      <c r="G130" s="83">
        <f t="shared" si="7"/>
        <v>0</v>
      </c>
      <c r="H130" s="83">
        <f t="shared" si="8"/>
        <v>0</v>
      </c>
      <c r="I130" s="83">
        <f t="shared" si="9"/>
        <v>0</v>
      </c>
      <c r="J130" s="84">
        <f t="shared" si="10"/>
        <v>0</v>
      </c>
    </row>
    <row r="131" spans="4:10" ht="15.75" x14ac:dyDescent="0.25">
      <c r="D131" s="69">
        <f t="shared" si="11"/>
        <v>120</v>
      </c>
      <c r="E131" s="72">
        <f t="shared" si="12"/>
        <v>48183</v>
      </c>
      <c r="F131" s="70">
        <f t="shared" si="13"/>
        <v>0</v>
      </c>
      <c r="G131" s="83">
        <f t="shared" si="7"/>
        <v>0</v>
      </c>
      <c r="H131" s="83">
        <f t="shared" si="8"/>
        <v>0</v>
      </c>
      <c r="I131" s="83">
        <f t="shared" si="9"/>
        <v>0</v>
      </c>
      <c r="J131" s="84">
        <f t="shared" si="10"/>
        <v>0</v>
      </c>
    </row>
    <row r="132" spans="4:10" ht="15.75" x14ac:dyDescent="0.25">
      <c r="D132" s="69">
        <f t="shared" si="11"/>
        <v>121</v>
      </c>
      <c r="E132" s="72">
        <f t="shared" si="12"/>
        <v>48214</v>
      </c>
      <c r="F132" s="70">
        <f t="shared" si="13"/>
        <v>0</v>
      </c>
      <c r="G132" s="83">
        <f t="shared" si="7"/>
        <v>0</v>
      </c>
      <c r="H132" s="83">
        <f t="shared" si="8"/>
        <v>0</v>
      </c>
      <c r="I132" s="83">
        <f t="shared" si="9"/>
        <v>0</v>
      </c>
      <c r="J132" s="84">
        <f t="shared" si="10"/>
        <v>0</v>
      </c>
    </row>
    <row r="133" spans="4:10" ht="15.75" x14ac:dyDescent="0.25">
      <c r="D133" s="69">
        <f t="shared" si="11"/>
        <v>122</v>
      </c>
      <c r="E133" s="72">
        <f t="shared" si="12"/>
        <v>48245</v>
      </c>
      <c r="F133" s="70">
        <f t="shared" si="13"/>
        <v>0</v>
      </c>
      <c r="G133" s="83">
        <f t="shared" si="7"/>
        <v>0</v>
      </c>
      <c r="H133" s="83">
        <f t="shared" si="8"/>
        <v>0</v>
      </c>
      <c r="I133" s="83">
        <f t="shared" si="9"/>
        <v>0</v>
      </c>
      <c r="J133" s="84">
        <f t="shared" si="10"/>
        <v>0</v>
      </c>
    </row>
    <row r="134" spans="4:10" ht="15.75" x14ac:dyDescent="0.25">
      <c r="D134" s="69">
        <f t="shared" si="11"/>
        <v>123</v>
      </c>
      <c r="E134" s="72">
        <f t="shared" si="12"/>
        <v>48274</v>
      </c>
      <c r="F134" s="70">
        <f t="shared" si="13"/>
        <v>0</v>
      </c>
      <c r="G134" s="83">
        <f t="shared" si="7"/>
        <v>0</v>
      </c>
      <c r="H134" s="83">
        <f t="shared" si="8"/>
        <v>0</v>
      </c>
      <c r="I134" s="83">
        <f t="shared" si="9"/>
        <v>0</v>
      </c>
      <c r="J134" s="84">
        <f t="shared" si="10"/>
        <v>0</v>
      </c>
    </row>
    <row r="135" spans="4:10" ht="15.75" x14ac:dyDescent="0.25">
      <c r="D135" s="69">
        <f t="shared" si="11"/>
        <v>124</v>
      </c>
      <c r="E135" s="72">
        <f t="shared" si="12"/>
        <v>48305</v>
      </c>
      <c r="F135" s="70">
        <f t="shared" si="13"/>
        <v>0</v>
      </c>
      <c r="G135" s="83">
        <f t="shared" si="7"/>
        <v>0</v>
      </c>
      <c r="H135" s="83">
        <f t="shared" si="8"/>
        <v>0</v>
      </c>
      <c r="I135" s="83">
        <f t="shared" si="9"/>
        <v>0</v>
      </c>
      <c r="J135" s="84">
        <f t="shared" si="10"/>
        <v>0</v>
      </c>
    </row>
    <row r="136" spans="4:10" ht="15.75" x14ac:dyDescent="0.25">
      <c r="D136" s="69">
        <f t="shared" si="11"/>
        <v>125</v>
      </c>
      <c r="E136" s="72">
        <f t="shared" si="12"/>
        <v>48335</v>
      </c>
      <c r="F136" s="70">
        <f t="shared" si="13"/>
        <v>0</v>
      </c>
      <c r="G136" s="83">
        <f t="shared" si="7"/>
        <v>0</v>
      </c>
      <c r="H136" s="83">
        <f t="shared" si="8"/>
        <v>0</v>
      </c>
      <c r="I136" s="83">
        <f t="shared" si="9"/>
        <v>0</v>
      </c>
      <c r="J136" s="84">
        <f t="shared" si="10"/>
        <v>0</v>
      </c>
    </row>
    <row r="137" spans="4:10" ht="15.75" x14ac:dyDescent="0.25">
      <c r="D137" s="69">
        <f t="shared" si="11"/>
        <v>126</v>
      </c>
      <c r="E137" s="72">
        <f t="shared" si="12"/>
        <v>48366</v>
      </c>
      <c r="F137" s="70">
        <f t="shared" si="13"/>
        <v>0</v>
      </c>
      <c r="G137" s="83">
        <f t="shared" si="7"/>
        <v>0</v>
      </c>
      <c r="H137" s="83">
        <f t="shared" si="8"/>
        <v>0</v>
      </c>
      <c r="I137" s="83">
        <f t="shared" si="9"/>
        <v>0</v>
      </c>
      <c r="J137" s="84">
        <f t="shared" si="10"/>
        <v>0</v>
      </c>
    </row>
    <row r="138" spans="4:10" ht="15.75" x14ac:dyDescent="0.25">
      <c r="D138" s="69">
        <f t="shared" si="11"/>
        <v>127</v>
      </c>
      <c r="E138" s="72">
        <f t="shared" si="12"/>
        <v>48396</v>
      </c>
      <c r="F138" s="70">
        <f t="shared" si="13"/>
        <v>0</v>
      </c>
      <c r="G138" s="83">
        <f t="shared" si="7"/>
        <v>0</v>
      </c>
      <c r="H138" s="83">
        <f t="shared" si="8"/>
        <v>0</v>
      </c>
      <c r="I138" s="83">
        <f t="shared" si="9"/>
        <v>0</v>
      </c>
      <c r="J138" s="84">
        <f t="shared" si="10"/>
        <v>0</v>
      </c>
    </row>
    <row r="139" spans="4:10" ht="15.75" x14ac:dyDescent="0.25">
      <c r="D139" s="69">
        <f t="shared" si="11"/>
        <v>128</v>
      </c>
      <c r="E139" s="72">
        <f t="shared" si="12"/>
        <v>48427</v>
      </c>
      <c r="F139" s="70">
        <f t="shared" si="13"/>
        <v>0</v>
      </c>
      <c r="G139" s="83">
        <f t="shared" si="7"/>
        <v>0</v>
      </c>
      <c r="H139" s="83">
        <f t="shared" si="8"/>
        <v>0</v>
      </c>
      <c r="I139" s="83">
        <f t="shared" si="9"/>
        <v>0</v>
      </c>
      <c r="J139" s="84">
        <f t="shared" si="10"/>
        <v>0</v>
      </c>
    </row>
    <row r="140" spans="4:10" ht="15.75" x14ac:dyDescent="0.25">
      <c r="D140" s="69">
        <f t="shared" si="11"/>
        <v>129</v>
      </c>
      <c r="E140" s="72">
        <f t="shared" si="12"/>
        <v>48458</v>
      </c>
      <c r="F140" s="70">
        <f t="shared" si="13"/>
        <v>0</v>
      </c>
      <c r="G140" s="83">
        <f t="shared" si="7"/>
        <v>0</v>
      </c>
      <c r="H140" s="83">
        <f t="shared" si="8"/>
        <v>0</v>
      </c>
      <c r="I140" s="83">
        <f t="shared" si="9"/>
        <v>0</v>
      </c>
      <c r="J140" s="84">
        <f t="shared" si="10"/>
        <v>0</v>
      </c>
    </row>
    <row r="141" spans="4:10" ht="15.75" x14ac:dyDescent="0.25">
      <c r="D141" s="69">
        <f t="shared" si="11"/>
        <v>130</v>
      </c>
      <c r="E141" s="72">
        <f t="shared" si="12"/>
        <v>48488</v>
      </c>
      <c r="F141" s="70">
        <f t="shared" si="13"/>
        <v>0</v>
      </c>
      <c r="G141" s="83">
        <f t="shared" ref="G141:G204" si="14">PMT(($B$11/12),$B$12,-$B$15,0,0)</f>
        <v>0</v>
      </c>
      <c r="H141" s="83">
        <f t="shared" ref="H141:H204" si="15">(F141*$B$11)/12</f>
        <v>0</v>
      </c>
      <c r="I141" s="83">
        <f t="shared" ref="I141:I204" si="16">G141-H141</f>
        <v>0</v>
      </c>
      <c r="J141" s="84">
        <f t="shared" ref="J141:J204" si="17">F141-I141</f>
        <v>0</v>
      </c>
    </row>
    <row r="142" spans="4:10" ht="15.75" x14ac:dyDescent="0.25">
      <c r="D142" s="69">
        <f t="shared" ref="D142:D205" si="18">D141+1</f>
        <v>131</v>
      </c>
      <c r="E142" s="72">
        <f t="shared" ref="E142:E205" si="19">EDATE(E141,1)</f>
        <v>48519</v>
      </c>
      <c r="F142" s="70">
        <f t="shared" ref="F142:F205" si="20">J141</f>
        <v>0</v>
      </c>
      <c r="G142" s="83">
        <f t="shared" si="14"/>
        <v>0</v>
      </c>
      <c r="H142" s="83">
        <f t="shared" si="15"/>
        <v>0</v>
      </c>
      <c r="I142" s="83">
        <f t="shared" si="16"/>
        <v>0</v>
      </c>
      <c r="J142" s="84">
        <f t="shared" si="17"/>
        <v>0</v>
      </c>
    </row>
    <row r="143" spans="4:10" ht="15.75" x14ac:dyDescent="0.25">
      <c r="D143" s="69">
        <f t="shared" si="18"/>
        <v>132</v>
      </c>
      <c r="E143" s="72">
        <f t="shared" si="19"/>
        <v>48549</v>
      </c>
      <c r="F143" s="70">
        <f t="shared" si="20"/>
        <v>0</v>
      </c>
      <c r="G143" s="83">
        <f t="shared" si="14"/>
        <v>0</v>
      </c>
      <c r="H143" s="83">
        <f t="shared" si="15"/>
        <v>0</v>
      </c>
      <c r="I143" s="83">
        <f t="shared" si="16"/>
        <v>0</v>
      </c>
      <c r="J143" s="84">
        <f t="shared" si="17"/>
        <v>0</v>
      </c>
    </row>
    <row r="144" spans="4:10" ht="15.75" x14ac:dyDescent="0.25">
      <c r="D144" s="69">
        <f t="shared" si="18"/>
        <v>133</v>
      </c>
      <c r="E144" s="72">
        <f t="shared" si="19"/>
        <v>48580</v>
      </c>
      <c r="F144" s="70">
        <f t="shared" si="20"/>
        <v>0</v>
      </c>
      <c r="G144" s="83">
        <f t="shared" si="14"/>
        <v>0</v>
      </c>
      <c r="H144" s="83">
        <f t="shared" si="15"/>
        <v>0</v>
      </c>
      <c r="I144" s="83">
        <f t="shared" si="16"/>
        <v>0</v>
      </c>
      <c r="J144" s="84">
        <f t="shared" si="17"/>
        <v>0</v>
      </c>
    </row>
    <row r="145" spans="4:10" ht="15.75" x14ac:dyDescent="0.25">
      <c r="D145" s="69">
        <f t="shared" si="18"/>
        <v>134</v>
      </c>
      <c r="E145" s="72">
        <f t="shared" si="19"/>
        <v>48611</v>
      </c>
      <c r="F145" s="70">
        <f t="shared" si="20"/>
        <v>0</v>
      </c>
      <c r="G145" s="83">
        <f t="shared" si="14"/>
        <v>0</v>
      </c>
      <c r="H145" s="83">
        <f t="shared" si="15"/>
        <v>0</v>
      </c>
      <c r="I145" s="83">
        <f t="shared" si="16"/>
        <v>0</v>
      </c>
      <c r="J145" s="84">
        <f t="shared" si="17"/>
        <v>0</v>
      </c>
    </row>
    <row r="146" spans="4:10" ht="15.75" x14ac:dyDescent="0.25">
      <c r="D146" s="69">
        <f t="shared" si="18"/>
        <v>135</v>
      </c>
      <c r="E146" s="72">
        <f t="shared" si="19"/>
        <v>48639</v>
      </c>
      <c r="F146" s="70">
        <f t="shared" si="20"/>
        <v>0</v>
      </c>
      <c r="G146" s="83">
        <f t="shared" si="14"/>
        <v>0</v>
      </c>
      <c r="H146" s="83">
        <f t="shared" si="15"/>
        <v>0</v>
      </c>
      <c r="I146" s="83">
        <f t="shared" si="16"/>
        <v>0</v>
      </c>
      <c r="J146" s="84">
        <f t="shared" si="17"/>
        <v>0</v>
      </c>
    </row>
    <row r="147" spans="4:10" ht="15.75" x14ac:dyDescent="0.25">
      <c r="D147" s="69">
        <f t="shared" si="18"/>
        <v>136</v>
      </c>
      <c r="E147" s="72">
        <f t="shared" si="19"/>
        <v>48670</v>
      </c>
      <c r="F147" s="70">
        <f t="shared" si="20"/>
        <v>0</v>
      </c>
      <c r="G147" s="83">
        <f t="shared" si="14"/>
        <v>0</v>
      </c>
      <c r="H147" s="83">
        <f t="shared" si="15"/>
        <v>0</v>
      </c>
      <c r="I147" s="83">
        <f t="shared" si="16"/>
        <v>0</v>
      </c>
      <c r="J147" s="84">
        <f t="shared" si="17"/>
        <v>0</v>
      </c>
    </row>
    <row r="148" spans="4:10" ht="15.75" x14ac:dyDescent="0.25">
      <c r="D148" s="69">
        <f t="shared" si="18"/>
        <v>137</v>
      </c>
      <c r="E148" s="72">
        <f t="shared" si="19"/>
        <v>48700</v>
      </c>
      <c r="F148" s="70">
        <f t="shared" si="20"/>
        <v>0</v>
      </c>
      <c r="G148" s="83">
        <f t="shared" si="14"/>
        <v>0</v>
      </c>
      <c r="H148" s="83">
        <f t="shared" si="15"/>
        <v>0</v>
      </c>
      <c r="I148" s="83">
        <f t="shared" si="16"/>
        <v>0</v>
      </c>
      <c r="J148" s="84">
        <f t="shared" si="17"/>
        <v>0</v>
      </c>
    </row>
    <row r="149" spans="4:10" ht="15.75" x14ac:dyDescent="0.25">
      <c r="D149" s="69">
        <f t="shared" si="18"/>
        <v>138</v>
      </c>
      <c r="E149" s="72">
        <f t="shared" si="19"/>
        <v>48731</v>
      </c>
      <c r="F149" s="70">
        <f t="shared" si="20"/>
        <v>0</v>
      </c>
      <c r="G149" s="83">
        <f t="shared" si="14"/>
        <v>0</v>
      </c>
      <c r="H149" s="83">
        <f t="shared" si="15"/>
        <v>0</v>
      </c>
      <c r="I149" s="83">
        <f t="shared" si="16"/>
        <v>0</v>
      </c>
      <c r="J149" s="84">
        <f t="shared" si="17"/>
        <v>0</v>
      </c>
    </row>
    <row r="150" spans="4:10" ht="15.75" x14ac:dyDescent="0.25">
      <c r="D150" s="69">
        <f t="shared" si="18"/>
        <v>139</v>
      </c>
      <c r="E150" s="72">
        <f t="shared" si="19"/>
        <v>48761</v>
      </c>
      <c r="F150" s="70">
        <f t="shared" si="20"/>
        <v>0</v>
      </c>
      <c r="G150" s="83">
        <f t="shared" si="14"/>
        <v>0</v>
      </c>
      <c r="H150" s="83">
        <f t="shared" si="15"/>
        <v>0</v>
      </c>
      <c r="I150" s="83">
        <f t="shared" si="16"/>
        <v>0</v>
      </c>
      <c r="J150" s="84">
        <f t="shared" si="17"/>
        <v>0</v>
      </c>
    </row>
    <row r="151" spans="4:10" ht="15.75" x14ac:dyDescent="0.25">
      <c r="D151" s="69">
        <f t="shared" si="18"/>
        <v>140</v>
      </c>
      <c r="E151" s="72">
        <f t="shared" si="19"/>
        <v>48792</v>
      </c>
      <c r="F151" s="70">
        <f t="shared" si="20"/>
        <v>0</v>
      </c>
      <c r="G151" s="83">
        <f t="shared" si="14"/>
        <v>0</v>
      </c>
      <c r="H151" s="83">
        <f t="shared" si="15"/>
        <v>0</v>
      </c>
      <c r="I151" s="83">
        <f t="shared" si="16"/>
        <v>0</v>
      </c>
      <c r="J151" s="84">
        <f t="shared" si="17"/>
        <v>0</v>
      </c>
    </row>
    <row r="152" spans="4:10" ht="15.75" x14ac:dyDescent="0.25">
      <c r="D152" s="69">
        <f t="shared" si="18"/>
        <v>141</v>
      </c>
      <c r="E152" s="72">
        <f t="shared" si="19"/>
        <v>48823</v>
      </c>
      <c r="F152" s="70">
        <f t="shared" si="20"/>
        <v>0</v>
      </c>
      <c r="G152" s="83">
        <f t="shared" si="14"/>
        <v>0</v>
      </c>
      <c r="H152" s="83">
        <f t="shared" si="15"/>
        <v>0</v>
      </c>
      <c r="I152" s="83">
        <f t="shared" si="16"/>
        <v>0</v>
      </c>
      <c r="J152" s="84">
        <f t="shared" si="17"/>
        <v>0</v>
      </c>
    </row>
    <row r="153" spans="4:10" ht="15.75" x14ac:dyDescent="0.25">
      <c r="D153" s="69">
        <f t="shared" si="18"/>
        <v>142</v>
      </c>
      <c r="E153" s="72">
        <f t="shared" si="19"/>
        <v>48853</v>
      </c>
      <c r="F153" s="70">
        <f t="shared" si="20"/>
        <v>0</v>
      </c>
      <c r="G153" s="83">
        <f t="shared" si="14"/>
        <v>0</v>
      </c>
      <c r="H153" s="83">
        <f t="shared" si="15"/>
        <v>0</v>
      </c>
      <c r="I153" s="83">
        <f t="shared" si="16"/>
        <v>0</v>
      </c>
      <c r="J153" s="84">
        <f t="shared" si="17"/>
        <v>0</v>
      </c>
    </row>
    <row r="154" spans="4:10" ht="15.75" x14ac:dyDescent="0.25">
      <c r="D154" s="69">
        <f t="shared" si="18"/>
        <v>143</v>
      </c>
      <c r="E154" s="72">
        <f t="shared" si="19"/>
        <v>48884</v>
      </c>
      <c r="F154" s="70">
        <f t="shared" si="20"/>
        <v>0</v>
      </c>
      <c r="G154" s="83">
        <f t="shared" si="14"/>
        <v>0</v>
      </c>
      <c r="H154" s="83">
        <f t="shared" si="15"/>
        <v>0</v>
      </c>
      <c r="I154" s="83">
        <f t="shared" si="16"/>
        <v>0</v>
      </c>
      <c r="J154" s="84">
        <f t="shared" si="17"/>
        <v>0</v>
      </c>
    </row>
    <row r="155" spans="4:10" ht="15.75" x14ac:dyDescent="0.25">
      <c r="D155" s="69">
        <f t="shared" si="18"/>
        <v>144</v>
      </c>
      <c r="E155" s="72">
        <f t="shared" si="19"/>
        <v>48914</v>
      </c>
      <c r="F155" s="70">
        <f t="shared" si="20"/>
        <v>0</v>
      </c>
      <c r="G155" s="83">
        <f t="shared" si="14"/>
        <v>0</v>
      </c>
      <c r="H155" s="83">
        <f t="shared" si="15"/>
        <v>0</v>
      </c>
      <c r="I155" s="83">
        <f t="shared" si="16"/>
        <v>0</v>
      </c>
      <c r="J155" s="84">
        <f t="shared" si="17"/>
        <v>0</v>
      </c>
    </row>
    <row r="156" spans="4:10" ht="15.75" x14ac:dyDescent="0.25">
      <c r="D156" s="69">
        <f t="shared" si="18"/>
        <v>145</v>
      </c>
      <c r="E156" s="72">
        <f t="shared" si="19"/>
        <v>48945</v>
      </c>
      <c r="F156" s="70">
        <f t="shared" si="20"/>
        <v>0</v>
      </c>
      <c r="G156" s="83">
        <f t="shared" si="14"/>
        <v>0</v>
      </c>
      <c r="H156" s="83">
        <f t="shared" si="15"/>
        <v>0</v>
      </c>
      <c r="I156" s="83">
        <f t="shared" si="16"/>
        <v>0</v>
      </c>
      <c r="J156" s="84">
        <f t="shared" si="17"/>
        <v>0</v>
      </c>
    </row>
    <row r="157" spans="4:10" ht="15.75" x14ac:dyDescent="0.25">
      <c r="D157" s="69">
        <f t="shared" si="18"/>
        <v>146</v>
      </c>
      <c r="E157" s="72">
        <f t="shared" si="19"/>
        <v>48976</v>
      </c>
      <c r="F157" s="70">
        <f t="shared" si="20"/>
        <v>0</v>
      </c>
      <c r="G157" s="83">
        <f t="shared" si="14"/>
        <v>0</v>
      </c>
      <c r="H157" s="83">
        <f t="shared" si="15"/>
        <v>0</v>
      </c>
      <c r="I157" s="83">
        <f t="shared" si="16"/>
        <v>0</v>
      </c>
      <c r="J157" s="84">
        <f t="shared" si="17"/>
        <v>0</v>
      </c>
    </row>
    <row r="158" spans="4:10" ht="15.75" x14ac:dyDescent="0.25">
      <c r="D158" s="69">
        <f t="shared" si="18"/>
        <v>147</v>
      </c>
      <c r="E158" s="72">
        <f t="shared" si="19"/>
        <v>49004</v>
      </c>
      <c r="F158" s="70">
        <f t="shared" si="20"/>
        <v>0</v>
      </c>
      <c r="G158" s="83">
        <f t="shared" si="14"/>
        <v>0</v>
      </c>
      <c r="H158" s="83">
        <f t="shared" si="15"/>
        <v>0</v>
      </c>
      <c r="I158" s="83">
        <f t="shared" si="16"/>
        <v>0</v>
      </c>
      <c r="J158" s="84">
        <f t="shared" si="17"/>
        <v>0</v>
      </c>
    </row>
    <row r="159" spans="4:10" ht="15.75" x14ac:dyDescent="0.25">
      <c r="D159" s="69">
        <f t="shared" si="18"/>
        <v>148</v>
      </c>
      <c r="E159" s="72">
        <f t="shared" si="19"/>
        <v>49035</v>
      </c>
      <c r="F159" s="70">
        <f t="shared" si="20"/>
        <v>0</v>
      </c>
      <c r="G159" s="83">
        <f t="shared" si="14"/>
        <v>0</v>
      </c>
      <c r="H159" s="83">
        <f t="shared" si="15"/>
        <v>0</v>
      </c>
      <c r="I159" s="83">
        <f t="shared" si="16"/>
        <v>0</v>
      </c>
      <c r="J159" s="84">
        <f t="shared" si="17"/>
        <v>0</v>
      </c>
    </row>
    <row r="160" spans="4:10" ht="15.75" x14ac:dyDescent="0.25">
      <c r="D160" s="69">
        <f t="shared" si="18"/>
        <v>149</v>
      </c>
      <c r="E160" s="72">
        <f t="shared" si="19"/>
        <v>49065</v>
      </c>
      <c r="F160" s="70">
        <f t="shared" si="20"/>
        <v>0</v>
      </c>
      <c r="G160" s="83">
        <f t="shared" si="14"/>
        <v>0</v>
      </c>
      <c r="H160" s="83">
        <f t="shared" si="15"/>
        <v>0</v>
      </c>
      <c r="I160" s="83">
        <f t="shared" si="16"/>
        <v>0</v>
      </c>
      <c r="J160" s="84">
        <f t="shared" si="17"/>
        <v>0</v>
      </c>
    </row>
    <row r="161" spans="4:10" ht="15.75" x14ac:dyDescent="0.25">
      <c r="D161" s="69">
        <f t="shared" si="18"/>
        <v>150</v>
      </c>
      <c r="E161" s="72">
        <f t="shared" si="19"/>
        <v>49096</v>
      </c>
      <c r="F161" s="70">
        <f t="shared" si="20"/>
        <v>0</v>
      </c>
      <c r="G161" s="83">
        <f t="shared" si="14"/>
        <v>0</v>
      </c>
      <c r="H161" s="83">
        <f t="shared" si="15"/>
        <v>0</v>
      </c>
      <c r="I161" s="83">
        <f t="shared" si="16"/>
        <v>0</v>
      </c>
      <c r="J161" s="84">
        <f t="shared" si="17"/>
        <v>0</v>
      </c>
    </row>
    <row r="162" spans="4:10" ht="15.75" x14ac:dyDescent="0.25">
      <c r="D162" s="69">
        <f t="shared" si="18"/>
        <v>151</v>
      </c>
      <c r="E162" s="72">
        <f t="shared" si="19"/>
        <v>49126</v>
      </c>
      <c r="F162" s="70">
        <f t="shared" si="20"/>
        <v>0</v>
      </c>
      <c r="G162" s="83">
        <f t="shared" si="14"/>
        <v>0</v>
      </c>
      <c r="H162" s="83">
        <f t="shared" si="15"/>
        <v>0</v>
      </c>
      <c r="I162" s="83">
        <f t="shared" si="16"/>
        <v>0</v>
      </c>
      <c r="J162" s="84">
        <f t="shared" si="17"/>
        <v>0</v>
      </c>
    </row>
    <row r="163" spans="4:10" ht="15.75" x14ac:dyDescent="0.25">
      <c r="D163" s="69">
        <f t="shared" si="18"/>
        <v>152</v>
      </c>
      <c r="E163" s="72">
        <f t="shared" si="19"/>
        <v>49157</v>
      </c>
      <c r="F163" s="70">
        <f t="shared" si="20"/>
        <v>0</v>
      </c>
      <c r="G163" s="83">
        <f t="shared" si="14"/>
        <v>0</v>
      </c>
      <c r="H163" s="83">
        <f t="shared" si="15"/>
        <v>0</v>
      </c>
      <c r="I163" s="83">
        <f t="shared" si="16"/>
        <v>0</v>
      </c>
      <c r="J163" s="84">
        <f t="shared" si="17"/>
        <v>0</v>
      </c>
    </row>
    <row r="164" spans="4:10" ht="15.75" x14ac:dyDescent="0.25">
      <c r="D164" s="69">
        <f t="shared" si="18"/>
        <v>153</v>
      </c>
      <c r="E164" s="72">
        <f t="shared" si="19"/>
        <v>49188</v>
      </c>
      <c r="F164" s="70">
        <f t="shared" si="20"/>
        <v>0</v>
      </c>
      <c r="G164" s="83">
        <f t="shared" si="14"/>
        <v>0</v>
      </c>
      <c r="H164" s="83">
        <f t="shared" si="15"/>
        <v>0</v>
      </c>
      <c r="I164" s="83">
        <f t="shared" si="16"/>
        <v>0</v>
      </c>
      <c r="J164" s="84">
        <f t="shared" si="17"/>
        <v>0</v>
      </c>
    </row>
    <row r="165" spans="4:10" ht="15.75" x14ac:dyDescent="0.25">
      <c r="D165" s="69">
        <f t="shared" si="18"/>
        <v>154</v>
      </c>
      <c r="E165" s="72">
        <f t="shared" si="19"/>
        <v>49218</v>
      </c>
      <c r="F165" s="70">
        <f t="shared" si="20"/>
        <v>0</v>
      </c>
      <c r="G165" s="83">
        <f t="shared" si="14"/>
        <v>0</v>
      </c>
      <c r="H165" s="83">
        <f t="shared" si="15"/>
        <v>0</v>
      </c>
      <c r="I165" s="83">
        <f t="shared" si="16"/>
        <v>0</v>
      </c>
      <c r="J165" s="84">
        <f t="shared" si="17"/>
        <v>0</v>
      </c>
    </row>
    <row r="166" spans="4:10" ht="15.75" x14ac:dyDescent="0.25">
      <c r="D166" s="69">
        <f t="shared" si="18"/>
        <v>155</v>
      </c>
      <c r="E166" s="72">
        <f t="shared" si="19"/>
        <v>49249</v>
      </c>
      <c r="F166" s="70">
        <f t="shared" si="20"/>
        <v>0</v>
      </c>
      <c r="G166" s="83">
        <f t="shared" si="14"/>
        <v>0</v>
      </c>
      <c r="H166" s="83">
        <f t="shared" si="15"/>
        <v>0</v>
      </c>
      <c r="I166" s="83">
        <f t="shared" si="16"/>
        <v>0</v>
      </c>
      <c r="J166" s="84">
        <f t="shared" si="17"/>
        <v>0</v>
      </c>
    </row>
    <row r="167" spans="4:10" ht="15.75" x14ac:dyDescent="0.25">
      <c r="D167" s="69">
        <f t="shared" si="18"/>
        <v>156</v>
      </c>
      <c r="E167" s="72">
        <f t="shared" si="19"/>
        <v>49279</v>
      </c>
      <c r="F167" s="70">
        <f t="shared" si="20"/>
        <v>0</v>
      </c>
      <c r="G167" s="83">
        <f t="shared" si="14"/>
        <v>0</v>
      </c>
      <c r="H167" s="83">
        <f t="shared" si="15"/>
        <v>0</v>
      </c>
      <c r="I167" s="83">
        <f t="shared" si="16"/>
        <v>0</v>
      </c>
      <c r="J167" s="84">
        <f t="shared" si="17"/>
        <v>0</v>
      </c>
    </row>
    <row r="168" spans="4:10" ht="15.75" x14ac:dyDescent="0.25">
      <c r="D168" s="69">
        <f t="shared" si="18"/>
        <v>157</v>
      </c>
      <c r="E168" s="72">
        <f t="shared" si="19"/>
        <v>49310</v>
      </c>
      <c r="F168" s="70">
        <f t="shared" si="20"/>
        <v>0</v>
      </c>
      <c r="G168" s="83">
        <f t="shared" si="14"/>
        <v>0</v>
      </c>
      <c r="H168" s="83">
        <f t="shared" si="15"/>
        <v>0</v>
      </c>
      <c r="I168" s="83">
        <f t="shared" si="16"/>
        <v>0</v>
      </c>
      <c r="J168" s="84">
        <f t="shared" si="17"/>
        <v>0</v>
      </c>
    </row>
    <row r="169" spans="4:10" ht="15.75" x14ac:dyDescent="0.25">
      <c r="D169" s="69">
        <f t="shared" si="18"/>
        <v>158</v>
      </c>
      <c r="E169" s="72">
        <f t="shared" si="19"/>
        <v>49341</v>
      </c>
      <c r="F169" s="70">
        <f t="shared" si="20"/>
        <v>0</v>
      </c>
      <c r="G169" s="83">
        <f t="shared" si="14"/>
        <v>0</v>
      </c>
      <c r="H169" s="83">
        <f t="shared" si="15"/>
        <v>0</v>
      </c>
      <c r="I169" s="83">
        <f t="shared" si="16"/>
        <v>0</v>
      </c>
      <c r="J169" s="84">
        <f t="shared" si="17"/>
        <v>0</v>
      </c>
    </row>
    <row r="170" spans="4:10" ht="15.75" x14ac:dyDescent="0.25">
      <c r="D170" s="69">
        <f t="shared" si="18"/>
        <v>159</v>
      </c>
      <c r="E170" s="72">
        <f t="shared" si="19"/>
        <v>49369</v>
      </c>
      <c r="F170" s="70">
        <f t="shared" si="20"/>
        <v>0</v>
      </c>
      <c r="G170" s="83">
        <f t="shared" si="14"/>
        <v>0</v>
      </c>
      <c r="H170" s="83">
        <f t="shared" si="15"/>
        <v>0</v>
      </c>
      <c r="I170" s="83">
        <f t="shared" si="16"/>
        <v>0</v>
      </c>
      <c r="J170" s="84">
        <f t="shared" si="17"/>
        <v>0</v>
      </c>
    </row>
    <row r="171" spans="4:10" ht="15.75" x14ac:dyDescent="0.25">
      <c r="D171" s="69">
        <f t="shared" si="18"/>
        <v>160</v>
      </c>
      <c r="E171" s="72">
        <f t="shared" si="19"/>
        <v>49400</v>
      </c>
      <c r="F171" s="70">
        <f t="shared" si="20"/>
        <v>0</v>
      </c>
      <c r="G171" s="83">
        <f t="shared" si="14"/>
        <v>0</v>
      </c>
      <c r="H171" s="83">
        <f t="shared" si="15"/>
        <v>0</v>
      </c>
      <c r="I171" s="83">
        <f t="shared" si="16"/>
        <v>0</v>
      </c>
      <c r="J171" s="84">
        <f t="shared" si="17"/>
        <v>0</v>
      </c>
    </row>
    <row r="172" spans="4:10" ht="15.75" x14ac:dyDescent="0.25">
      <c r="D172" s="69">
        <f t="shared" si="18"/>
        <v>161</v>
      </c>
      <c r="E172" s="72">
        <f t="shared" si="19"/>
        <v>49430</v>
      </c>
      <c r="F172" s="70">
        <f t="shared" si="20"/>
        <v>0</v>
      </c>
      <c r="G172" s="83">
        <f t="shared" si="14"/>
        <v>0</v>
      </c>
      <c r="H172" s="83">
        <f t="shared" si="15"/>
        <v>0</v>
      </c>
      <c r="I172" s="83">
        <f t="shared" si="16"/>
        <v>0</v>
      </c>
      <c r="J172" s="84">
        <f t="shared" si="17"/>
        <v>0</v>
      </c>
    </row>
    <row r="173" spans="4:10" ht="15.75" x14ac:dyDescent="0.25">
      <c r="D173" s="69">
        <f t="shared" si="18"/>
        <v>162</v>
      </c>
      <c r="E173" s="72">
        <f t="shared" si="19"/>
        <v>49461</v>
      </c>
      <c r="F173" s="70">
        <f t="shared" si="20"/>
        <v>0</v>
      </c>
      <c r="G173" s="83">
        <f t="shared" si="14"/>
        <v>0</v>
      </c>
      <c r="H173" s="83">
        <f t="shared" si="15"/>
        <v>0</v>
      </c>
      <c r="I173" s="83">
        <f t="shared" si="16"/>
        <v>0</v>
      </c>
      <c r="J173" s="84">
        <f t="shared" si="17"/>
        <v>0</v>
      </c>
    </row>
    <row r="174" spans="4:10" ht="15.75" x14ac:dyDescent="0.25">
      <c r="D174" s="69">
        <f t="shared" si="18"/>
        <v>163</v>
      </c>
      <c r="E174" s="72">
        <f t="shared" si="19"/>
        <v>49491</v>
      </c>
      <c r="F174" s="70">
        <f t="shared" si="20"/>
        <v>0</v>
      </c>
      <c r="G174" s="83">
        <f t="shared" si="14"/>
        <v>0</v>
      </c>
      <c r="H174" s="83">
        <f t="shared" si="15"/>
        <v>0</v>
      </c>
      <c r="I174" s="83">
        <f t="shared" si="16"/>
        <v>0</v>
      </c>
      <c r="J174" s="84">
        <f t="shared" si="17"/>
        <v>0</v>
      </c>
    </row>
    <row r="175" spans="4:10" ht="15.75" x14ac:dyDescent="0.25">
      <c r="D175" s="69">
        <f t="shared" si="18"/>
        <v>164</v>
      </c>
      <c r="E175" s="72">
        <f t="shared" si="19"/>
        <v>49522</v>
      </c>
      <c r="F175" s="70">
        <f t="shared" si="20"/>
        <v>0</v>
      </c>
      <c r="G175" s="83">
        <f t="shared" si="14"/>
        <v>0</v>
      </c>
      <c r="H175" s="83">
        <f t="shared" si="15"/>
        <v>0</v>
      </c>
      <c r="I175" s="83">
        <f t="shared" si="16"/>
        <v>0</v>
      </c>
      <c r="J175" s="84">
        <f t="shared" si="17"/>
        <v>0</v>
      </c>
    </row>
    <row r="176" spans="4:10" ht="15.75" x14ac:dyDescent="0.25">
      <c r="D176" s="69">
        <f t="shared" si="18"/>
        <v>165</v>
      </c>
      <c r="E176" s="72">
        <f t="shared" si="19"/>
        <v>49553</v>
      </c>
      <c r="F176" s="70">
        <f t="shared" si="20"/>
        <v>0</v>
      </c>
      <c r="G176" s="83">
        <f t="shared" si="14"/>
        <v>0</v>
      </c>
      <c r="H176" s="83">
        <f t="shared" si="15"/>
        <v>0</v>
      </c>
      <c r="I176" s="83">
        <f t="shared" si="16"/>
        <v>0</v>
      </c>
      <c r="J176" s="84">
        <f t="shared" si="17"/>
        <v>0</v>
      </c>
    </row>
    <row r="177" spans="4:10" ht="15.75" x14ac:dyDescent="0.25">
      <c r="D177" s="69">
        <f t="shared" si="18"/>
        <v>166</v>
      </c>
      <c r="E177" s="72">
        <f t="shared" si="19"/>
        <v>49583</v>
      </c>
      <c r="F177" s="70">
        <f t="shared" si="20"/>
        <v>0</v>
      </c>
      <c r="G177" s="83">
        <f t="shared" si="14"/>
        <v>0</v>
      </c>
      <c r="H177" s="83">
        <f t="shared" si="15"/>
        <v>0</v>
      </c>
      <c r="I177" s="83">
        <f t="shared" si="16"/>
        <v>0</v>
      </c>
      <c r="J177" s="84">
        <f t="shared" si="17"/>
        <v>0</v>
      </c>
    </row>
    <row r="178" spans="4:10" ht="15.75" x14ac:dyDescent="0.25">
      <c r="D178" s="69">
        <f t="shared" si="18"/>
        <v>167</v>
      </c>
      <c r="E178" s="72">
        <f t="shared" si="19"/>
        <v>49614</v>
      </c>
      <c r="F178" s="70">
        <f t="shared" si="20"/>
        <v>0</v>
      </c>
      <c r="G178" s="83">
        <f t="shared" si="14"/>
        <v>0</v>
      </c>
      <c r="H178" s="83">
        <f t="shared" si="15"/>
        <v>0</v>
      </c>
      <c r="I178" s="83">
        <f t="shared" si="16"/>
        <v>0</v>
      </c>
      <c r="J178" s="84">
        <f t="shared" si="17"/>
        <v>0</v>
      </c>
    </row>
    <row r="179" spans="4:10" ht="15.75" x14ac:dyDescent="0.25">
      <c r="D179" s="69">
        <f t="shared" si="18"/>
        <v>168</v>
      </c>
      <c r="E179" s="72">
        <f t="shared" si="19"/>
        <v>49644</v>
      </c>
      <c r="F179" s="70">
        <f t="shared" si="20"/>
        <v>0</v>
      </c>
      <c r="G179" s="83">
        <f t="shared" si="14"/>
        <v>0</v>
      </c>
      <c r="H179" s="83">
        <f t="shared" si="15"/>
        <v>0</v>
      </c>
      <c r="I179" s="83">
        <f t="shared" si="16"/>
        <v>0</v>
      </c>
      <c r="J179" s="84">
        <f t="shared" si="17"/>
        <v>0</v>
      </c>
    </row>
    <row r="180" spans="4:10" ht="15.75" x14ac:dyDescent="0.25">
      <c r="D180" s="69">
        <f t="shared" si="18"/>
        <v>169</v>
      </c>
      <c r="E180" s="72">
        <f t="shared" si="19"/>
        <v>49675</v>
      </c>
      <c r="F180" s="70">
        <f t="shared" si="20"/>
        <v>0</v>
      </c>
      <c r="G180" s="83">
        <f t="shared" si="14"/>
        <v>0</v>
      </c>
      <c r="H180" s="83">
        <f t="shared" si="15"/>
        <v>0</v>
      </c>
      <c r="I180" s="83">
        <f t="shared" si="16"/>
        <v>0</v>
      </c>
      <c r="J180" s="84">
        <f t="shared" si="17"/>
        <v>0</v>
      </c>
    </row>
    <row r="181" spans="4:10" ht="15.75" x14ac:dyDescent="0.25">
      <c r="D181" s="69">
        <f t="shared" si="18"/>
        <v>170</v>
      </c>
      <c r="E181" s="72">
        <f t="shared" si="19"/>
        <v>49706</v>
      </c>
      <c r="F181" s="70">
        <f t="shared" si="20"/>
        <v>0</v>
      </c>
      <c r="G181" s="83">
        <f t="shared" si="14"/>
        <v>0</v>
      </c>
      <c r="H181" s="83">
        <f t="shared" si="15"/>
        <v>0</v>
      </c>
      <c r="I181" s="83">
        <f t="shared" si="16"/>
        <v>0</v>
      </c>
      <c r="J181" s="84">
        <f t="shared" si="17"/>
        <v>0</v>
      </c>
    </row>
    <row r="182" spans="4:10" ht="15.75" x14ac:dyDescent="0.25">
      <c r="D182" s="69">
        <f t="shared" si="18"/>
        <v>171</v>
      </c>
      <c r="E182" s="72">
        <f t="shared" si="19"/>
        <v>49735</v>
      </c>
      <c r="F182" s="70">
        <f t="shared" si="20"/>
        <v>0</v>
      </c>
      <c r="G182" s="83">
        <f t="shared" si="14"/>
        <v>0</v>
      </c>
      <c r="H182" s="83">
        <f t="shared" si="15"/>
        <v>0</v>
      </c>
      <c r="I182" s="83">
        <f t="shared" si="16"/>
        <v>0</v>
      </c>
      <c r="J182" s="84">
        <f t="shared" si="17"/>
        <v>0</v>
      </c>
    </row>
    <row r="183" spans="4:10" ht="15.75" x14ac:dyDescent="0.25">
      <c r="D183" s="69">
        <f t="shared" si="18"/>
        <v>172</v>
      </c>
      <c r="E183" s="72">
        <f t="shared" si="19"/>
        <v>49766</v>
      </c>
      <c r="F183" s="70">
        <f t="shared" si="20"/>
        <v>0</v>
      </c>
      <c r="G183" s="83">
        <f t="shared" si="14"/>
        <v>0</v>
      </c>
      <c r="H183" s="83">
        <f t="shared" si="15"/>
        <v>0</v>
      </c>
      <c r="I183" s="83">
        <f t="shared" si="16"/>
        <v>0</v>
      </c>
      <c r="J183" s="84">
        <f t="shared" si="17"/>
        <v>0</v>
      </c>
    </row>
    <row r="184" spans="4:10" ht="15.75" x14ac:dyDescent="0.25">
      <c r="D184" s="69">
        <f t="shared" si="18"/>
        <v>173</v>
      </c>
      <c r="E184" s="72">
        <f t="shared" si="19"/>
        <v>49796</v>
      </c>
      <c r="F184" s="70">
        <f t="shared" si="20"/>
        <v>0</v>
      </c>
      <c r="G184" s="83">
        <f t="shared" si="14"/>
        <v>0</v>
      </c>
      <c r="H184" s="83">
        <f t="shared" si="15"/>
        <v>0</v>
      </c>
      <c r="I184" s="83">
        <f t="shared" si="16"/>
        <v>0</v>
      </c>
      <c r="J184" s="84">
        <f t="shared" si="17"/>
        <v>0</v>
      </c>
    </row>
    <row r="185" spans="4:10" ht="15.75" x14ac:dyDescent="0.25">
      <c r="D185" s="69">
        <f t="shared" si="18"/>
        <v>174</v>
      </c>
      <c r="E185" s="72">
        <f t="shared" si="19"/>
        <v>49827</v>
      </c>
      <c r="F185" s="70">
        <f t="shared" si="20"/>
        <v>0</v>
      </c>
      <c r="G185" s="83">
        <f t="shared" si="14"/>
        <v>0</v>
      </c>
      <c r="H185" s="83">
        <f t="shared" si="15"/>
        <v>0</v>
      </c>
      <c r="I185" s="83">
        <f t="shared" si="16"/>
        <v>0</v>
      </c>
      <c r="J185" s="84">
        <f t="shared" si="17"/>
        <v>0</v>
      </c>
    </row>
    <row r="186" spans="4:10" ht="15.75" x14ac:dyDescent="0.25">
      <c r="D186" s="69">
        <f t="shared" si="18"/>
        <v>175</v>
      </c>
      <c r="E186" s="72">
        <f t="shared" si="19"/>
        <v>49857</v>
      </c>
      <c r="F186" s="70">
        <f t="shared" si="20"/>
        <v>0</v>
      </c>
      <c r="G186" s="83">
        <f t="shared" si="14"/>
        <v>0</v>
      </c>
      <c r="H186" s="83">
        <f t="shared" si="15"/>
        <v>0</v>
      </c>
      <c r="I186" s="83">
        <f t="shared" si="16"/>
        <v>0</v>
      </c>
      <c r="J186" s="84">
        <f t="shared" si="17"/>
        <v>0</v>
      </c>
    </row>
    <row r="187" spans="4:10" ht="15.75" x14ac:dyDescent="0.25">
      <c r="D187" s="69">
        <f t="shared" si="18"/>
        <v>176</v>
      </c>
      <c r="E187" s="72">
        <f t="shared" si="19"/>
        <v>49888</v>
      </c>
      <c r="F187" s="70">
        <f t="shared" si="20"/>
        <v>0</v>
      </c>
      <c r="G187" s="83">
        <f t="shared" si="14"/>
        <v>0</v>
      </c>
      <c r="H187" s="83">
        <f t="shared" si="15"/>
        <v>0</v>
      </c>
      <c r="I187" s="83">
        <f t="shared" si="16"/>
        <v>0</v>
      </c>
      <c r="J187" s="84">
        <f t="shared" si="17"/>
        <v>0</v>
      </c>
    </row>
    <row r="188" spans="4:10" ht="15.75" x14ac:dyDescent="0.25">
      <c r="D188" s="69">
        <f t="shared" si="18"/>
        <v>177</v>
      </c>
      <c r="E188" s="72">
        <f t="shared" si="19"/>
        <v>49919</v>
      </c>
      <c r="F188" s="70">
        <f t="shared" si="20"/>
        <v>0</v>
      </c>
      <c r="G188" s="83">
        <f t="shared" si="14"/>
        <v>0</v>
      </c>
      <c r="H188" s="83">
        <f t="shared" si="15"/>
        <v>0</v>
      </c>
      <c r="I188" s="83">
        <f t="shared" si="16"/>
        <v>0</v>
      </c>
      <c r="J188" s="84">
        <f t="shared" si="17"/>
        <v>0</v>
      </c>
    </row>
    <row r="189" spans="4:10" ht="15.75" x14ac:dyDescent="0.25">
      <c r="D189" s="69">
        <f t="shared" si="18"/>
        <v>178</v>
      </c>
      <c r="E189" s="72">
        <f t="shared" si="19"/>
        <v>49949</v>
      </c>
      <c r="F189" s="70">
        <f t="shared" si="20"/>
        <v>0</v>
      </c>
      <c r="G189" s="83">
        <f t="shared" si="14"/>
        <v>0</v>
      </c>
      <c r="H189" s="83">
        <f t="shared" si="15"/>
        <v>0</v>
      </c>
      <c r="I189" s="83">
        <f t="shared" si="16"/>
        <v>0</v>
      </c>
      <c r="J189" s="84">
        <f t="shared" si="17"/>
        <v>0</v>
      </c>
    </row>
    <row r="190" spans="4:10" ht="15.75" x14ac:dyDescent="0.25">
      <c r="D190" s="69">
        <f t="shared" si="18"/>
        <v>179</v>
      </c>
      <c r="E190" s="72">
        <f t="shared" si="19"/>
        <v>49980</v>
      </c>
      <c r="F190" s="70">
        <f t="shared" si="20"/>
        <v>0</v>
      </c>
      <c r="G190" s="83">
        <f t="shared" si="14"/>
        <v>0</v>
      </c>
      <c r="H190" s="83">
        <f t="shared" si="15"/>
        <v>0</v>
      </c>
      <c r="I190" s="83">
        <f t="shared" si="16"/>
        <v>0</v>
      </c>
      <c r="J190" s="84">
        <f t="shared" si="17"/>
        <v>0</v>
      </c>
    </row>
    <row r="191" spans="4:10" ht="15.75" x14ac:dyDescent="0.25">
      <c r="D191" s="69">
        <f t="shared" si="18"/>
        <v>180</v>
      </c>
      <c r="E191" s="72">
        <f t="shared" si="19"/>
        <v>50010</v>
      </c>
      <c r="F191" s="70">
        <f t="shared" si="20"/>
        <v>0</v>
      </c>
      <c r="G191" s="83">
        <f t="shared" si="14"/>
        <v>0</v>
      </c>
      <c r="H191" s="83">
        <f t="shared" si="15"/>
        <v>0</v>
      </c>
      <c r="I191" s="83">
        <f t="shared" si="16"/>
        <v>0</v>
      </c>
      <c r="J191" s="84">
        <f t="shared" si="17"/>
        <v>0</v>
      </c>
    </row>
    <row r="192" spans="4:10" ht="15.75" x14ac:dyDescent="0.25">
      <c r="D192" s="69">
        <f t="shared" si="18"/>
        <v>181</v>
      </c>
      <c r="E192" s="72">
        <f t="shared" si="19"/>
        <v>50041</v>
      </c>
      <c r="F192" s="70">
        <f t="shared" si="20"/>
        <v>0</v>
      </c>
      <c r="G192" s="83">
        <f t="shared" si="14"/>
        <v>0</v>
      </c>
      <c r="H192" s="83">
        <f t="shared" si="15"/>
        <v>0</v>
      </c>
      <c r="I192" s="83">
        <f t="shared" si="16"/>
        <v>0</v>
      </c>
      <c r="J192" s="84">
        <f t="shared" si="17"/>
        <v>0</v>
      </c>
    </row>
    <row r="193" spans="4:10" ht="15.75" x14ac:dyDescent="0.25">
      <c r="D193" s="69">
        <f t="shared" si="18"/>
        <v>182</v>
      </c>
      <c r="E193" s="72">
        <f t="shared" si="19"/>
        <v>50072</v>
      </c>
      <c r="F193" s="70">
        <f t="shared" si="20"/>
        <v>0</v>
      </c>
      <c r="G193" s="83">
        <f t="shared" si="14"/>
        <v>0</v>
      </c>
      <c r="H193" s="83">
        <f t="shared" si="15"/>
        <v>0</v>
      </c>
      <c r="I193" s="83">
        <f t="shared" si="16"/>
        <v>0</v>
      </c>
      <c r="J193" s="84">
        <f t="shared" si="17"/>
        <v>0</v>
      </c>
    </row>
    <row r="194" spans="4:10" ht="15.75" x14ac:dyDescent="0.25">
      <c r="D194" s="69">
        <f t="shared" si="18"/>
        <v>183</v>
      </c>
      <c r="E194" s="72">
        <f t="shared" si="19"/>
        <v>50100</v>
      </c>
      <c r="F194" s="70">
        <f t="shared" si="20"/>
        <v>0</v>
      </c>
      <c r="G194" s="83">
        <f t="shared" si="14"/>
        <v>0</v>
      </c>
      <c r="H194" s="83">
        <f t="shared" si="15"/>
        <v>0</v>
      </c>
      <c r="I194" s="83">
        <f t="shared" si="16"/>
        <v>0</v>
      </c>
      <c r="J194" s="84">
        <f t="shared" si="17"/>
        <v>0</v>
      </c>
    </row>
    <row r="195" spans="4:10" ht="15.75" x14ac:dyDescent="0.25">
      <c r="D195" s="69">
        <f t="shared" si="18"/>
        <v>184</v>
      </c>
      <c r="E195" s="72">
        <f t="shared" si="19"/>
        <v>50131</v>
      </c>
      <c r="F195" s="70">
        <f t="shared" si="20"/>
        <v>0</v>
      </c>
      <c r="G195" s="83">
        <f t="shared" si="14"/>
        <v>0</v>
      </c>
      <c r="H195" s="83">
        <f t="shared" si="15"/>
        <v>0</v>
      </c>
      <c r="I195" s="83">
        <f t="shared" si="16"/>
        <v>0</v>
      </c>
      <c r="J195" s="84">
        <f t="shared" si="17"/>
        <v>0</v>
      </c>
    </row>
    <row r="196" spans="4:10" ht="15.75" x14ac:dyDescent="0.25">
      <c r="D196" s="69">
        <f t="shared" si="18"/>
        <v>185</v>
      </c>
      <c r="E196" s="72">
        <f t="shared" si="19"/>
        <v>50161</v>
      </c>
      <c r="F196" s="70">
        <f t="shared" si="20"/>
        <v>0</v>
      </c>
      <c r="G196" s="83">
        <f t="shared" si="14"/>
        <v>0</v>
      </c>
      <c r="H196" s="83">
        <f t="shared" si="15"/>
        <v>0</v>
      </c>
      <c r="I196" s="83">
        <f t="shared" si="16"/>
        <v>0</v>
      </c>
      <c r="J196" s="84">
        <f t="shared" si="17"/>
        <v>0</v>
      </c>
    </row>
    <row r="197" spans="4:10" ht="15.75" x14ac:dyDescent="0.25">
      <c r="D197" s="69">
        <f t="shared" si="18"/>
        <v>186</v>
      </c>
      <c r="E197" s="72">
        <f t="shared" si="19"/>
        <v>50192</v>
      </c>
      <c r="F197" s="70">
        <f t="shared" si="20"/>
        <v>0</v>
      </c>
      <c r="G197" s="83">
        <f t="shared" si="14"/>
        <v>0</v>
      </c>
      <c r="H197" s="83">
        <f t="shared" si="15"/>
        <v>0</v>
      </c>
      <c r="I197" s="83">
        <f t="shared" si="16"/>
        <v>0</v>
      </c>
      <c r="J197" s="84">
        <f t="shared" si="17"/>
        <v>0</v>
      </c>
    </row>
    <row r="198" spans="4:10" ht="15.75" x14ac:dyDescent="0.25">
      <c r="D198" s="69">
        <f t="shared" si="18"/>
        <v>187</v>
      </c>
      <c r="E198" s="72">
        <f t="shared" si="19"/>
        <v>50222</v>
      </c>
      <c r="F198" s="70">
        <f t="shared" si="20"/>
        <v>0</v>
      </c>
      <c r="G198" s="83">
        <f t="shared" si="14"/>
        <v>0</v>
      </c>
      <c r="H198" s="83">
        <f t="shared" si="15"/>
        <v>0</v>
      </c>
      <c r="I198" s="83">
        <f t="shared" si="16"/>
        <v>0</v>
      </c>
      <c r="J198" s="84">
        <f t="shared" si="17"/>
        <v>0</v>
      </c>
    </row>
    <row r="199" spans="4:10" ht="15.75" x14ac:dyDescent="0.25">
      <c r="D199" s="69">
        <f t="shared" si="18"/>
        <v>188</v>
      </c>
      <c r="E199" s="72">
        <f t="shared" si="19"/>
        <v>50253</v>
      </c>
      <c r="F199" s="70">
        <f t="shared" si="20"/>
        <v>0</v>
      </c>
      <c r="G199" s="83">
        <f t="shared" si="14"/>
        <v>0</v>
      </c>
      <c r="H199" s="83">
        <f t="shared" si="15"/>
        <v>0</v>
      </c>
      <c r="I199" s="83">
        <f t="shared" si="16"/>
        <v>0</v>
      </c>
      <c r="J199" s="84">
        <f t="shared" si="17"/>
        <v>0</v>
      </c>
    </row>
    <row r="200" spans="4:10" ht="15.75" x14ac:dyDescent="0.25">
      <c r="D200" s="69">
        <f t="shared" si="18"/>
        <v>189</v>
      </c>
      <c r="E200" s="72">
        <f t="shared" si="19"/>
        <v>50284</v>
      </c>
      <c r="F200" s="70">
        <f t="shared" si="20"/>
        <v>0</v>
      </c>
      <c r="G200" s="83">
        <f t="shared" si="14"/>
        <v>0</v>
      </c>
      <c r="H200" s="83">
        <f t="shared" si="15"/>
        <v>0</v>
      </c>
      <c r="I200" s="83">
        <f t="shared" si="16"/>
        <v>0</v>
      </c>
      <c r="J200" s="84">
        <f t="shared" si="17"/>
        <v>0</v>
      </c>
    </row>
    <row r="201" spans="4:10" ht="15.75" x14ac:dyDescent="0.25">
      <c r="D201" s="69">
        <f t="shared" si="18"/>
        <v>190</v>
      </c>
      <c r="E201" s="72">
        <f t="shared" si="19"/>
        <v>50314</v>
      </c>
      <c r="F201" s="70">
        <f t="shared" si="20"/>
        <v>0</v>
      </c>
      <c r="G201" s="83">
        <f t="shared" si="14"/>
        <v>0</v>
      </c>
      <c r="H201" s="83">
        <f t="shared" si="15"/>
        <v>0</v>
      </c>
      <c r="I201" s="83">
        <f t="shared" si="16"/>
        <v>0</v>
      </c>
      <c r="J201" s="84">
        <f t="shared" si="17"/>
        <v>0</v>
      </c>
    </row>
    <row r="202" spans="4:10" ht="15.75" x14ac:dyDescent="0.25">
      <c r="D202" s="69">
        <f t="shared" si="18"/>
        <v>191</v>
      </c>
      <c r="E202" s="72">
        <f t="shared" si="19"/>
        <v>50345</v>
      </c>
      <c r="F202" s="70">
        <f t="shared" si="20"/>
        <v>0</v>
      </c>
      <c r="G202" s="83">
        <f t="shared" si="14"/>
        <v>0</v>
      </c>
      <c r="H202" s="83">
        <f t="shared" si="15"/>
        <v>0</v>
      </c>
      <c r="I202" s="83">
        <f t="shared" si="16"/>
        <v>0</v>
      </c>
      <c r="J202" s="84">
        <f t="shared" si="17"/>
        <v>0</v>
      </c>
    </row>
    <row r="203" spans="4:10" ht="15.75" x14ac:dyDescent="0.25">
      <c r="D203" s="69">
        <f t="shared" si="18"/>
        <v>192</v>
      </c>
      <c r="E203" s="72">
        <f t="shared" si="19"/>
        <v>50375</v>
      </c>
      <c r="F203" s="70">
        <f t="shared" si="20"/>
        <v>0</v>
      </c>
      <c r="G203" s="83">
        <f t="shared" si="14"/>
        <v>0</v>
      </c>
      <c r="H203" s="83">
        <f t="shared" si="15"/>
        <v>0</v>
      </c>
      <c r="I203" s="83">
        <f t="shared" si="16"/>
        <v>0</v>
      </c>
      <c r="J203" s="84">
        <f t="shared" si="17"/>
        <v>0</v>
      </c>
    </row>
    <row r="204" spans="4:10" ht="15.75" x14ac:dyDescent="0.25">
      <c r="D204" s="69">
        <f t="shared" si="18"/>
        <v>193</v>
      </c>
      <c r="E204" s="72">
        <f t="shared" si="19"/>
        <v>50406</v>
      </c>
      <c r="F204" s="70">
        <f t="shared" si="20"/>
        <v>0</v>
      </c>
      <c r="G204" s="83">
        <f t="shared" si="14"/>
        <v>0</v>
      </c>
      <c r="H204" s="83">
        <f t="shared" si="15"/>
        <v>0</v>
      </c>
      <c r="I204" s="83">
        <f t="shared" si="16"/>
        <v>0</v>
      </c>
      <c r="J204" s="84">
        <f t="shared" si="17"/>
        <v>0</v>
      </c>
    </row>
    <row r="205" spans="4:10" ht="15.75" x14ac:dyDescent="0.25">
      <c r="D205" s="69">
        <f t="shared" si="18"/>
        <v>194</v>
      </c>
      <c r="E205" s="72">
        <f t="shared" si="19"/>
        <v>50437</v>
      </c>
      <c r="F205" s="70">
        <f t="shared" si="20"/>
        <v>0</v>
      </c>
      <c r="G205" s="83">
        <f t="shared" ref="G205:G268" si="21">PMT(($B$11/12),$B$12,-$B$15,0,0)</f>
        <v>0</v>
      </c>
      <c r="H205" s="83">
        <f t="shared" ref="H205:H268" si="22">(F205*$B$11)/12</f>
        <v>0</v>
      </c>
      <c r="I205" s="83">
        <f t="shared" ref="I205:I268" si="23">G205-H205</f>
        <v>0</v>
      </c>
      <c r="J205" s="84">
        <f t="shared" ref="J205:J268" si="24">F205-I205</f>
        <v>0</v>
      </c>
    </row>
    <row r="206" spans="4:10" ht="15.75" x14ac:dyDescent="0.25">
      <c r="D206" s="69">
        <f t="shared" ref="D206:D269" si="25">D205+1</f>
        <v>195</v>
      </c>
      <c r="E206" s="72">
        <f t="shared" ref="E206:E269" si="26">EDATE(E205,1)</f>
        <v>50465</v>
      </c>
      <c r="F206" s="70">
        <f t="shared" ref="F206:F269" si="27">J205</f>
        <v>0</v>
      </c>
      <c r="G206" s="83">
        <f t="shared" si="21"/>
        <v>0</v>
      </c>
      <c r="H206" s="83">
        <f t="shared" si="22"/>
        <v>0</v>
      </c>
      <c r="I206" s="83">
        <f t="shared" si="23"/>
        <v>0</v>
      </c>
      <c r="J206" s="84">
        <f t="shared" si="24"/>
        <v>0</v>
      </c>
    </row>
    <row r="207" spans="4:10" ht="15.75" x14ac:dyDescent="0.25">
      <c r="D207" s="69">
        <f t="shared" si="25"/>
        <v>196</v>
      </c>
      <c r="E207" s="72">
        <f t="shared" si="26"/>
        <v>50496</v>
      </c>
      <c r="F207" s="70">
        <f t="shared" si="27"/>
        <v>0</v>
      </c>
      <c r="G207" s="83">
        <f t="shared" si="21"/>
        <v>0</v>
      </c>
      <c r="H207" s="83">
        <f t="shared" si="22"/>
        <v>0</v>
      </c>
      <c r="I207" s="83">
        <f t="shared" si="23"/>
        <v>0</v>
      </c>
      <c r="J207" s="84">
        <f t="shared" si="24"/>
        <v>0</v>
      </c>
    </row>
    <row r="208" spans="4:10" ht="15.75" x14ac:dyDescent="0.25">
      <c r="D208" s="69">
        <f t="shared" si="25"/>
        <v>197</v>
      </c>
      <c r="E208" s="72">
        <f t="shared" si="26"/>
        <v>50526</v>
      </c>
      <c r="F208" s="70">
        <f t="shared" si="27"/>
        <v>0</v>
      </c>
      <c r="G208" s="83">
        <f t="shared" si="21"/>
        <v>0</v>
      </c>
      <c r="H208" s="83">
        <f t="shared" si="22"/>
        <v>0</v>
      </c>
      <c r="I208" s="83">
        <f t="shared" si="23"/>
        <v>0</v>
      </c>
      <c r="J208" s="84">
        <f t="shared" si="24"/>
        <v>0</v>
      </c>
    </row>
    <row r="209" spans="4:10" ht="15.75" x14ac:dyDescent="0.25">
      <c r="D209" s="69">
        <f t="shared" si="25"/>
        <v>198</v>
      </c>
      <c r="E209" s="72">
        <f t="shared" si="26"/>
        <v>50557</v>
      </c>
      <c r="F209" s="70">
        <f t="shared" si="27"/>
        <v>0</v>
      </c>
      <c r="G209" s="83">
        <f t="shared" si="21"/>
        <v>0</v>
      </c>
      <c r="H209" s="83">
        <f t="shared" si="22"/>
        <v>0</v>
      </c>
      <c r="I209" s="83">
        <f t="shared" si="23"/>
        <v>0</v>
      </c>
      <c r="J209" s="84">
        <f t="shared" si="24"/>
        <v>0</v>
      </c>
    </row>
    <row r="210" spans="4:10" ht="15.75" x14ac:dyDescent="0.25">
      <c r="D210" s="69">
        <f t="shared" si="25"/>
        <v>199</v>
      </c>
      <c r="E210" s="72">
        <f t="shared" si="26"/>
        <v>50587</v>
      </c>
      <c r="F210" s="70">
        <f t="shared" si="27"/>
        <v>0</v>
      </c>
      <c r="G210" s="83">
        <f t="shared" si="21"/>
        <v>0</v>
      </c>
      <c r="H210" s="83">
        <f t="shared" si="22"/>
        <v>0</v>
      </c>
      <c r="I210" s="83">
        <f t="shared" si="23"/>
        <v>0</v>
      </c>
      <c r="J210" s="84">
        <f t="shared" si="24"/>
        <v>0</v>
      </c>
    </row>
    <row r="211" spans="4:10" ht="15.75" x14ac:dyDescent="0.25">
      <c r="D211" s="69">
        <f t="shared" si="25"/>
        <v>200</v>
      </c>
      <c r="E211" s="72">
        <f t="shared" si="26"/>
        <v>50618</v>
      </c>
      <c r="F211" s="70">
        <f t="shared" si="27"/>
        <v>0</v>
      </c>
      <c r="G211" s="83">
        <f t="shared" si="21"/>
        <v>0</v>
      </c>
      <c r="H211" s="83">
        <f t="shared" si="22"/>
        <v>0</v>
      </c>
      <c r="I211" s="83">
        <f t="shared" si="23"/>
        <v>0</v>
      </c>
      <c r="J211" s="84">
        <f t="shared" si="24"/>
        <v>0</v>
      </c>
    </row>
    <row r="212" spans="4:10" ht="15.75" x14ac:dyDescent="0.25">
      <c r="D212" s="69">
        <f t="shared" si="25"/>
        <v>201</v>
      </c>
      <c r="E212" s="72">
        <f t="shared" si="26"/>
        <v>50649</v>
      </c>
      <c r="F212" s="70">
        <f t="shared" si="27"/>
        <v>0</v>
      </c>
      <c r="G212" s="83">
        <f t="shared" si="21"/>
        <v>0</v>
      </c>
      <c r="H212" s="83">
        <f t="shared" si="22"/>
        <v>0</v>
      </c>
      <c r="I212" s="83">
        <f t="shared" si="23"/>
        <v>0</v>
      </c>
      <c r="J212" s="84">
        <f t="shared" si="24"/>
        <v>0</v>
      </c>
    </row>
    <row r="213" spans="4:10" ht="15.75" x14ac:dyDescent="0.25">
      <c r="D213" s="69">
        <f t="shared" si="25"/>
        <v>202</v>
      </c>
      <c r="E213" s="72">
        <f t="shared" si="26"/>
        <v>50679</v>
      </c>
      <c r="F213" s="70">
        <f t="shared" si="27"/>
        <v>0</v>
      </c>
      <c r="G213" s="83">
        <f t="shared" si="21"/>
        <v>0</v>
      </c>
      <c r="H213" s="83">
        <f t="shared" si="22"/>
        <v>0</v>
      </c>
      <c r="I213" s="83">
        <f t="shared" si="23"/>
        <v>0</v>
      </c>
      <c r="J213" s="84">
        <f t="shared" si="24"/>
        <v>0</v>
      </c>
    </row>
    <row r="214" spans="4:10" ht="15.75" x14ac:dyDescent="0.25">
      <c r="D214" s="69">
        <f t="shared" si="25"/>
        <v>203</v>
      </c>
      <c r="E214" s="72">
        <f t="shared" si="26"/>
        <v>50710</v>
      </c>
      <c r="F214" s="70">
        <f t="shared" si="27"/>
        <v>0</v>
      </c>
      <c r="G214" s="83">
        <f t="shared" si="21"/>
        <v>0</v>
      </c>
      <c r="H214" s="83">
        <f t="shared" si="22"/>
        <v>0</v>
      </c>
      <c r="I214" s="83">
        <f t="shared" si="23"/>
        <v>0</v>
      </c>
      <c r="J214" s="84">
        <f t="shared" si="24"/>
        <v>0</v>
      </c>
    </row>
    <row r="215" spans="4:10" ht="15.75" x14ac:dyDescent="0.25">
      <c r="D215" s="69">
        <f t="shared" si="25"/>
        <v>204</v>
      </c>
      <c r="E215" s="72">
        <f t="shared" si="26"/>
        <v>50740</v>
      </c>
      <c r="F215" s="70">
        <f t="shared" si="27"/>
        <v>0</v>
      </c>
      <c r="G215" s="83">
        <f t="shared" si="21"/>
        <v>0</v>
      </c>
      <c r="H215" s="83">
        <f t="shared" si="22"/>
        <v>0</v>
      </c>
      <c r="I215" s="83">
        <f t="shared" si="23"/>
        <v>0</v>
      </c>
      <c r="J215" s="84">
        <f t="shared" si="24"/>
        <v>0</v>
      </c>
    </row>
    <row r="216" spans="4:10" ht="15.75" x14ac:dyDescent="0.25">
      <c r="D216" s="69">
        <f t="shared" si="25"/>
        <v>205</v>
      </c>
      <c r="E216" s="72">
        <f t="shared" si="26"/>
        <v>50771</v>
      </c>
      <c r="F216" s="70">
        <f t="shared" si="27"/>
        <v>0</v>
      </c>
      <c r="G216" s="83">
        <f t="shared" si="21"/>
        <v>0</v>
      </c>
      <c r="H216" s="83">
        <f t="shared" si="22"/>
        <v>0</v>
      </c>
      <c r="I216" s="83">
        <f t="shared" si="23"/>
        <v>0</v>
      </c>
      <c r="J216" s="84">
        <f t="shared" si="24"/>
        <v>0</v>
      </c>
    </row>
    <row r="217" spans="4:10" ht="15.75" x14ac:dyDescent="0.25">
      <c r="D217" s="69">
        <f t="shared" si="25"/>
        <v>206</v>
      </c>
      <c r="E217" s="72">
        <f t="shared" si="26"/>
        <v>50802</v>
      </c>
      <c r="F217" s="70">
        <f t="shared" si="27"/>
        <v>0</v>
      </c>
      <c r="G217" s="83">
        <f t="shared" si="21"/>
        <v>0</v>
      </c>
      <c r="H217" s="83">
        <f t="shared" si="22"/>
        <v>0</v>
      </c>
      <c r="I217" s="83">
        <f t="shared" si="23"/>
        <v>0</v>
      </c>
      <c r="J217" s="84">
        <f t="shared" si="24"/>
        <v>0</v>
      </c>
    </row>
    <row r="218" spans="4:10" ht="15.75" x14ac:dyDescent="0.25">
      <c r="D218" s="69">
        <f t="shared" si="25"/>
        <v>207</v>
      </c>
      <c r="E218" s="72">
        <f t="shared" si="26"/>
        <v>50830</v>
      </c>
      <c r="F218" s="70">
        <f t="shared" si="27"/>
        <v>0</v>
      </c>
      <c r="G218" s="83">
        <f t="shared" si="21"/>
        <v>0</v>
      </c>
      <c r="H218" s="83">
        <f t="shared" si="22"/>
        <v>0</v>
      </c>
      <c r="I218" s="83">
        <f t="shared" si="23"/>
        <v>0</v>
      </c>
      <c r="J218" s="84">
        <f t="shared" si="24"/>
        <v>0</v>
      </c>
    </row>
    <row r="219" spans="4:10" ht="15.75" x14ac:dyDescent="0.25">
      <c r="D219" s="69">
        <f t="shared" si="25"/>
        <v>208</v>
      </c>
      <c r="E219" s="72">
        <f t="shared" si="26"/>
        <v>50861</v>
      </c>
      <c r="F219" s="70">
        <f t="shared" si="27"/>
        <v>0</v>
      </c>
      <c r="G219" s="83">
        <f t="shared" si="21"/>
        <v>0</v>
      </c>
      <c r="H219" s="83">
        <f t="shared" si="22"/>
        <v>0</v>
      </c>
      <c r="I219" s="83">
        <f t="shared" si="23"/>
        <v>0</v>
      </c>
      <c r="J219" s="84">
        <f t="shared" si="24"/>
        <v>0</v>
      </c>
    </row>
    <row r="220" spans="4:10" ht="15.75" x14ac:dyDescent="0.25">
      <c r="D220" s="69">
        <f t="shared" si="25"/>
        <v>209</v>
      </c>
      <c r="E220" s="72">
        <f t="shared" si="26"/>
        <v>50891</v>
      </c>
      <c r="F220" s="70">
        <f t="shared" si="27"/>
        <v>0</v>
      </c>
      <c r="G220" s="83">
        <f t="shared" si="21"/>
        <v>0</v>
      </c>
      <c r="H220" s="83">
        <f t="shared" si="22"/>
        <v>0</v>
      </c>
      <c r="I220" s="83">
        <f t="shared" si="23"/>
        <v>0</v>
      </c>
      <c r="J220" s="84">
        <f t="shared" si="24"/>
        <v>0</v>
      </c>
    </row>
    <row r="221" spans="4:10" ht="15.75" x14ac:dyDescent="0.25">
      <c r="D221" s="69">
        <f t="shared" si="25"/>
        <v>210</v>
      </c>
      <c r="E221" s="72">
        <f t="shared" si="26"/>
        <v>50922</v>
      </c>
      <c r="F221" s="70">
        <f t="shared" si="27"/>
        <v>0</v>
      </c>
      <c r="G221" s="83">
        <f t="shared" si="21"/>
        <v>0</v>
      </c>
      <c r="H221" s="83">
        <f t="shared" si="22"/>
        <v>0</v>
      </c>
      <c r="I221" s="83">
        <f t="shared" si="23"/>
        <v>0</v>
      </c>
      <c r="J221" s="84">
        <f t="shared" si="24"/>
        <v>0</v>
      </c>
    </row>
    <row r="222" spans="4:10" ht="15.75" x14ac:dyDescent="0.25">
      <c r="D222" s="69">
        <f t="shared" si="25"/>
        <v>211</v>
      </c>
      <c r="E222" s="72">
        <f t="shared" si="26"/>
        <v>50952</v>
      </c>
      <c r="F222" s="70">
        <f t="shared" si="27"/>
        <v>0</v>
      </c>
      <c r="G222" s="83">
        <f t="shared" si="21"/>
        <v>0</v>
      </c>
      <c r="H222" s="83">
        <f t="shared" si="22"/>
        <v>0</v>
      </c>
      <c r="I222" s="83">
        <f t="shared" si="23"/>
        <v>0</v>
      </c>
      <c r="J222" s="84">
        <f t="shared" si="24"/>
        <v>0</v>
      </c>
    </row>
    <row r="223" spans="4:10" ht="15.75" x14ac:dyDescent="0.25">
      <c r="D223" s="69">
        <f t="shared" si="25"/>
        <v>212</v>
      </c>
      <c r="E223" s="72">
        <f t="shared" si="26"/>
        <v>50983</v>
      </c>
      <c r="F223" s="70">
        <f t="shared" si="27"/>
        <v>0</v>
      </c>
      <c r="G223" s="83">
        <f t="shared" si="21"/>
        <v>0</v>
      </c>
      <c r="H223" s="83">
        <f t="shared" si="22"/>
        <v>0</v>
      </c>
      <c r="I223" s="83">
        <f t="shared" si="23"/>
        <v>0</v>
      </c>
      <c r="J223" s="84">
        <f t="shared" si="24"/>
        <v>0</v>
      </c>
    </row>
    <row r="224" spans="4:10" ht="15.75" x14ac:dyDescent="0.25">
      <c r="D224" s="69">
        <f t="shared" si="25"/>
        <v>213</v>
      </c>
      <c r="E224" s="72">
        <f t="shared" si="26"/>
        <v>51014</v>
      </c>
      <c r="F224" s="70">
        <f t="shared" si="27"/>
        <v>0</v>
      </c>
      <c r="G224" s="83">
        <f t="shared" si="21"/>
        <v>0</v>
      </c>
      <c r="H224" s="83">
        <f t="shared" si="22"/>
        <v>0</v>
      </c>
      <c r="I224" s="83">
        <f t="shared" si="23"/>
        <v>0</v>
      </c>
      <c r="J224" s="84">
        <f t="shared" si="24"/>
        <v>0</v>
      </c>
    </row>
    <row r="225" spans="4:10" ht="15.75" x14ac:dyDescent="0.25">
      <c r="D225" s="69">
        <f t="shared" si="25"/>
        <v>214</v>
      </c>
      <c r="E225" s="72">
        <f t="shared" si="26"/>
        <v>51044</v>
      </c>
      <c r="F225" s="70">
        <f t="shared" si="27"/>
        <v>0</v>
      </c>
      <c r="G225" s="83">
        <f t="shared" si="21"/>
        <v>0</v>
      </c>
      <c r="H225" s="83">
        <f t="shared" si="22"/>
        <v>0</v>
      </c>
      <c r="I225" s="83">
        <f t="shared" si="23"/>
        <v>0</v>
      </c>
      <c r="J225" s="84">
        <f t="shared" si="24"/>
        <v>0</v>
      </c>
    </row>
    <row r="226" spans="4:10" ht="15.75" x14ac:dyDescent="0.25">
      <c r="D226" s="69">
        <f t="shared" si="25"/>
        <v>215</v>
      </c>
      <c r="E226" s="72">
        <f t="shared" si="26"/>
        <v>51075</v>
      </c>
      <c r="F226" s="70">
        <f t="shared" si="27"/>
        <v>0</v>
      </c>
      <c r="G226" s="83">
        <f t="shared" si="21"/>
        <v>0</v>
      </c>
      <c r="H226" s="83">
        <f t="shared" si="22"/>
        <v>0</v>
      </c>
      <c r="I226" s="83">
        <f t="shared" si="23"/>
        <v>0</v>
      </c>
      <c r="J226" s="84">
        <f t="shared" si="24"/>
        <v>0</v>
      </c>
    </row>
    <row r="227" spans="4:10" ht="15.75" x14ac:dyDescent="0.25">
      <c r="D227" s="69">
        <f t="shared" si="25"/>
        <v>216</v>
      </c>
      <c r="E227" s="72">
        <f t="shared" si="26"/>
        <v>51105</v>
      </c>
      <c r="F227" s="70">
        <f t="shared" si="27"/>
        <v>0</v>
      </c>
      <c r="G227" s="83">
        <f t="shared" si="21"/>
        <v>0</v>
      </c>
      <c r="H227" s="83">
        <f t="shared" si="22"/>
        <v>0</v>
      </c>
      <c r="I227" s="83">
        <f t="shared" si="23"/>
        <v>0</v>
      </c>
      <c r="J227" s="84">
        <f t="shared" si="24"/>
        <v>0</v>
      </c>
    </row>
    <row r="228" spans="4:10" ht="15.75" x14ac:dyDescent="0.25">
      <c r="D228" s="69">
        <f t="shared" si="25"/>
        <v>217</v>
      </c>
      <c r="E228" s="72">
        <f t="shared" si="26"/>
        <v>51136</v>
      </c>
      <c r="F228" s="70">
        <f t="shared" si="27"/>
        <v>0</v>
      </c>
      <c r="G228" s="83">
        <f t="shared" si="21"/>
        <v>0</v>
      </c>
      <c r="H228" s="83">
        <f t="shared" si="22"/>
        <v>0</v>
      </c>
      <c r="I228" s="83">
        <f t="shared" si="23"/>
        <v>0</v>
      </c>
      <c r="J228" s="84">
        <f t="shared" si="24"/>
        <v>0</v>
      </c>
    </row>
    <row r="229" spans="4:10" ht="15.75" x14ac:dyDescent="0.25">
      <c r="D229" s="69">
        <f t="shared" si="25"/>
        <v>218</v>
      </c>
      <c r="E229" s="72">
        <f t="shared" si="26"/>
        <v>51167</v>
      </c>
      <c r="F229" s="70">
        <f t="shared" si="27"/>
        <v>0</v>
      </c>
      <c r="G229" s="83">
        <f t="shared" si="21"/>
        <v>0</v>
      </c>
      <c r="H229" s="83">
        <f t="shared" si="22"/>
        <v>0</v>
      </c>
      <c r="I229" s="83">
        <f t="shared" si="23"/>
        <v>0</v>
      </c>
      <c r="J229" s="84">
        <f t="shared" si="24"/>
        <v>0</v>
      </c>
    </row>
    <row r="230" spans="4:10" ht="15.75" x14ac:dyDescent="0.25">
      <c r="D230" s="69">
        <f t="shared" si="25"/>
        <v>219</v>
      </c>
      <c r="E230" s="72">
        <f t="shared" si="26"/>
        <v>51196</v>
      </c>
      <c r="F230" s="70">
        <f t="shared" si="27"/>
        <v>0</v>
      </c>
      <c r="G230" s="83">
        <f t="shared" si="21"/>
        <v>0</v>
      </c>
      <c r="H230" s="83">
        <f t="shared" si="22"/>
        <v>0</v>
      </c>
      <c r="I230" s="83">
        <f t="shared" si="23"/>
        <v>0</v>
      </c>
      <c r="J230" s="84">
        <f t="shared" si="24"/>
        <v>0</v>
      </c>
    </row>
    <row r="231" spans="4:10" ht="15.75" x14ac:dyDescent="0.25">
      <c r="D231" s="69">
        <f t="shared" si="25"/>
        <v>220</v>
      </c>
      <c r="E231" s="72">
        <f t="shared" si="26"/>
        <v>51227</v>
      </c>
      <c r="F231" s="70">
        <f t="shared" si="27"/>
        <v>0</v>
      </c>
      <c r="G231" s="83">
        <f t="shared" si="21"/>
        <v>0</v>
      </c>
      <c r="H231" s="83">
        <f t="shared" si="22"/>
        <v>0</v>
      </c>
      <c r="I231" s="83">
        <f t="shared" si="23"/>
        <v>0</v>
      </c>
      <c r="J231" s="84">
        <f t="shared" si="24"/>
        <v>0</v>
      </c>
    </row>
    <row r="232" spans="4:10" ht="15.75" x14ac:dyDescent="0.25">
      <c r="D232" s="69">
        <f t="shared" si="25"/>
        <v>221</v>
      </c>
      <c r="E232" s="72">
        <f t="shared" si="26"/>
        <v>51257</v>
      </c>
      <c r="F232" s="70">
        <f t="shared" si="27"/>
        <v>0</v>
      </c>
      <c r="G232" s="83">
        <f t="shared" si="21"/>
        <v>0</v>
      </c>
      <c r="H232" s="83">
        <f t="shared" si="22"/>
        <v>0</v>
      </c>
      <c r="I232" s="83">
        <f t="shared" si="23"/>
        <v>0</v>
      </c>
      <c r="J232" s="84">
        <f t="shared" si="24"/>
        <v>0</v>
      </c>
    </row>
    <row r="233" spans="4:10" ht="15.75" x14ac:dyDescent="0.25">
      <c r="D233" s="69">
        <f t="shared" si="25"/>
        <v>222</v>
      </c>
      <c r="E233" s="72">
        <f t="shared" si="26"/>
        <v>51288</v>
      </c>
      <c r="F233" s="70">
        <f t="shared" si="27"/>
        <v>0</v>
      </c>
      <c r="G233" s="83">
        <f t="shared" si="21"/>
        <v>0</v>
      </c>
      <c r="H233" s="83">
        <f t="shared" si="22"/>
        <v>0</v>
      </c>
      <c r="I233" s="83">
        <f t="shared" si="23"/>
        <v>0</v>
      </c>
      <c r="J233" s="84">
        <f t="shared" si="24"/>
        <v>0</v>
      </c>
    </row>
    <row r="234" spans="4:10" ht="15.75" x14ac:dyDescent="0.25">
      <c r="D234" s="69">
        <f t="shared" si="25"/>
        <v>223</v>
      </c>
      <c r="E234" s="72">
        <f t="shared" si="26"/>
        <v>51318</v>
      </c>
      <c r="F234" s="70">
        <f t="shared" si="27"/>
        <v>0</v>
      </c>
      <c r="G234" s="83">
        <f t="shared" si="21"/>
        <v>0</v>
      </c>
      <c r="H234" s="83">
        <f t="shared" si="22"/>
        <v>0</v>
      </c>
      <c r="I234" s="83">
        <f t="shared" si="23"/>
        <v>0</v>
      </c>
      <c r="J234" s="84">
        <f t="shared" si="24"/>
        <v>0</v>
      </c>
    </row>
    <row r="235" spans="4:10" ht="15.75" x14ac:dyDescent="0.25">
      <c r="D235" s="69">
        <f t="shared" si="25"/>
        <v>224</v>
      </c>
      <c r="E235" s="72">
        <f t="shared" si="26"/>
        <v>51349</v>
      </c>
      <c r="F235" s="70">
        <f t="shared" si="27"/>
        <v>0</v>
      </c>
      <c r="G235" s="83">
        <f t="shared" si="21"/>
        <v>0</v>
      </c>
      <c r="H235" s="83">
        <f t="shared" si="22"/>
        <v>0</v>
      </c>
      <c r="I235" s="83">
        <f t="shared" si="23"/>
        <v>0</v>
      </c>
      <c r="J235" s="84">
        <f t="shared" si="24"/>
        <v>0</v>
      </c>
    </row>
    <row r="236" spans="4:10" ht="15.75" x14ac:dyDescent="0.25">
      <c r="D236" s="69">
        <f t="shared" si="25"/>
        <v>225</v>
      </c>
      <c r="E236" s="72">
        <f t="shared" si="26"/>
        <v>51380</v>
      </c>
      <c r="F236" s="70">
        <f t="shared" si="27"/>
        <v>0</v>
      </c>
      <c r="G236" s="83">
        <f t="shared" si="21"/>
        <v>0</v>
      </c>
      <c r="H236" s="83">
        <f t="shared" si="22"/>
        <v>0</v>
      </c>
      <c r="I236" s="83">
        <f t="shared" si="23"/>
        <v>0</v>
      </c>
      <c r="J236" s="84">
        <f t="shared" si="24"/>
        <v>0</v>
      </c>
    </row>
    <row r="237" spans="4:10" ht="15.75" x14ac:dyDescent="0.25">
      <c r="D237" s="69">
        <f t="shared" si="25"/>
        <v>226</v>
      </c>
      <c r="E237" s="72">
        <f t="shared" si="26"/>
        <v>51410</v>
      </c>
      <c r="F237" s="70">
        <f t="shared" si="27"/>
        <v>0</v>
      </c>
      <c r="G237" s="83">
        <f t="shared" si="21"/>
        <v>0</v>
      </c>
      <c r="H237" s="83">
        <f t="shared" si="22"/>
        <v>0</v>
      </c>
      <c r="I237" s="83">
        <f t="shared" si="23"/>
        <v>0</v>
      </c>
      <c r="J237" s="84">
        <f t="shared" si="24"/>
        <v>0</v>
      </c>
    </row>
    <row r="238" spans="4:10" ht="15.75" x14ac:dyDescent="0.25">
      <c r="D238" s="69">
        <f t="shared" si="25"/>
        <v>227</v>
      </c>
      <c r="E238" s="72">
        <f t="shared" si="26"/>
        <v>51441</v>
      </c>
      <c r="F238" s="70">
        <f t="shared" si="27"/>
        <v>0</v>
      </c>
      <c r="G238" s="83">
        <f t="shared" si="21"/>
        <v>0</v>
      </c>
      <c r="H238" s="83">
        <f t="shared" si="22"/>
        <v>0</v>
      </c>
      <c r="I238" s="83">
        <f t="shared" si="23"/>
        <v>0</v>
      </c>
      <c r="J238" s="84">
        <f t="shared" si="24"/>
        <v>0</v>
      </c>
    </row>
    <row r="239" spans="4:10" ht="15.75" x14ac:dyDescent="0.25">
      <c r="D239" s="69">
        <f t="shared" si="25"/>
        <v>228</v>
      </c>
      <c r="E239" s="72">
        <f t="shared" si="26"/>
        <v>51471</v>
      </c>
      <c r="F239" s="70">
        <f t="shared" si="27"/>
        <v>0</v>
      </c>
      <c r="G239" s="83">
        <f t="shared" si="21"/>
        <v>0</v>
      </c>
      <c r="H239" s="83">
        <f t="shared" si="22"/>
        <v>0</v>
      </c>
      <c r="I239" s="83">
        <f t="shared" si="23"/>
        <v>0</v>
      </c>
      <c r="J239" s="84">
        <f t="shared" si="24"/>
        <v>0</v>
      </c>
    </row>
    <row r="240" spans="4:10" ht="15.75" x14ac:dyDescent="0.25">
      <c r="D240" s="69">
        <f t="shared" si="25"/>
        <v>229</v>
      </c>
      <c r="E240" s="72">
        <f t="shared" si="26"/>
        <v>51502</v>
      </c>
      <c r="F240" s="70">
        <f t="shared" si="27"/>
        <v>0</v>
      </c>
      <c r="G240" s="83">
        <f t="shared" si="21"/>
        <v>0</v>
      </c>
      <c r="H240" s="83">
        <f t="shared" si="22"/>
        <v>0</v>
      </c>
      <c r="I240" s="83">
        <f t="shared" si="23"/>
        <v>0</v>
      </c>
      <c r="J240" s="84">
        <f t="shared" si="24"/>
        <v>0</v>
      </c>
    </row>
    <row r="241" spans="4:10" ht="15.75" x14ac:dyDescent="0.25">
      <c r="D241" s="69">
        <f t="shared" si="25"/>
        <v>230</v>
      </c>
      <c r="E241" s="72">
        <f t="shared" si="26"/>
        <v>51533</v>
      </c>
      <c r="F241" s="70">
        <f t="shared" si="27"/>
        <v>0</v>
      </c>
      <c r="G241" s="83">
        <f t="shared" si="21"/>
        <v>0</v>
      </c>
      <c r="H241" s="83">
        <f t="shared" si="22"/>
        <v>0</v>
      </c>
      <c r="I241" s="83">
        <f t="shared" si="23"/>
        <v>0</v>
      </c>
      <c r="J241" s="84">
        <f t="shared" si="24"/>
        <v>0</v>
      </c>
    </row>
    <row r="242" spans="4:10" ht="15.75" x14ac:dyDescent="0.25">
      <c r="D242" s="69">
        <f t="shared" si="25"/>
        <v>231</v>
      </c>
      <c r="E242" s="72">
        <f t="shared" si="26"/>
        <v>51561</v>
      </c>
      <c r="F242" s="70">
        <f t="shared" si="27"/>
        <v>0</v>
      </c>
      <c r="G242" s="83">
        <f t="shared" si="21"/>
        <v>0</v>
      </c>
      <c r="H242" s="83">
        <f t="shared" si="22"/>
        <v>0</v>
      </c>
      <c r="I242" s="83">
        <f t="shared" si="23"/>
        <v>0</v>
      </c>
      <c r="J242" s="84">
        <f t="shared" si="24"/>
        <v>0</v>
      </c>
    </row>
    <row r="243" spans="4:10" ht="15.75" x14ac:dyDescent="0.25">
      <c r="D243" s="69">
        <f t="shared" si="25"/>
        <v>232</v>
      </c>
      <c r="E243" s="72">
        <f t="shared" si="26"/>
        <v>51592</v>
      </c>
      <c r="F243" s="70">
        <f t="shared" si="27"/>
        <v>0</v>
      </c>
      <c r="G243" s="83">
        <f t="shared" si="21"/>
        <v>0</v>
      </c>
      <c r="H243" s="83">
        <f t="shared" si="22"/>
        <v>0</v>
      </c>
      <c r="I243" s="83">
        <f t="shared" si="23"/>
        <v>0</v>
      </c>
      <c r="J243" s="84">
        <f t="shared" si="24"/>
        <v>0</v>
      </c>
    </row>
    <row r="244" spans="4:10" ht="15.75" x14ac:dyDescent="0.25">
      <c r="D244" s="69">
        <f t="shared" si="25"/>
        <v>233</v>
      </c>
      <c r="E244" s="72">
        <f t="shared" si="26"/>
        <v>51622</v>
      </c>
      <c r="F244" s="70">
        <f t="shared" si="27"/>
        <v>0</v>
      </c>
      <c r="G244" s="83">
        <f t="shared" si="21"/>
        <v>0</v>
      </c>
      <c r="H244" s="83">
        <f t="shared" si="22"/>
        <v>0</v>
      </c>
      <c r="I244" s="83">
        <f t="shared" si="23"/>
        <v>0</v>
      </c>
      <c r="J244" s="84">
        <f t="shared" si="24"/>
        <v>0</v>
      </c>
    </row>
    <row r="245" spans="4:10" ht="15.75" x14ac:dyDescent="0.25">
      <c r="D245" s="69">
        <f t="shared" si="25"/>
        <v>234</v>
      </c>
      <c r="E245" s="72">
        <f t="shared" si="26"/>
        <v>51653</v>
      </c>
      <c r="F245" s="70">
        <f t="shared" si="27"/>
        <v>0</v>
      </c>
      <c r="G245" s="83">
        <f t="shared" si="21"/>
        <v>0</v>
      </c>
      <c r="H245" s="83">
        <f t="shared" si="22"/>
        <v>0</v>
      </c>
      <c r="I245" s="83">
        <f t="shared" si="23"/>
        <v>0</v>
      </c>
      <c r="J245" s="84">
        <f t="shared" si="24"/>
        <v>0</v>
      </c>
    </row>
    <row r="246" spans="4:10" ht="15.75" x14ac:dyDescent="0.25">
      <c r="D246" s="69">
        <f t="shared" si="25"/>
        <v>235</v>
      </c>
      <c r="E246" s="72">
        <f t="shared" si="26"/>
        <v>51683</v>
      </c>
      <c r="F246" s="70">
        <f t="shared" si="27"/>
        <v>0</v>
      </c>
      <c r="G246" s="83">
        <f t="shared" si="21"/>
        <v>0</v>
      </c>
      <c r="H246" s="83">
        <f t="shared" si="22"/>
        <v>0</v>
      </c>
      <c r="I246" s="83">
        <f t="shared" si="23"/>
        <v>0</v>
      </c>
      <c r="J246" s="84">
        <f t="shared" si="24"/>
        <v>0</v>
      </c>
    </row>
    <row r="247" spans="4:10" ht="15.75" x14ac:dyDescent="0.25">
      <c r="D247" s="69">
        <f t="shared" si="25"/>
        <v>236</v>
      </c>
      <c r="E247" s="72">
        <f t="shared" si="26"/>
        <v>51714</v>
      </c>
      <c r="F247" s="70">
        <f t="shared" si="27"/>
        <v>0</v>
      </c>
      <c r="G247" s="83">
        <f t="shared" si="21"/>
        <v>0</v>
      </c>
      <c r="H247" s="83">
        <f t="shared" si="22"/>
        <v>0</v>
      </c>
      <c r="I247" s="83">
        <f t="shared" si="23"/>
        <v>0</v>
      </c>
      <c r="J247" s="84">
        <f t="shared" si="24"/>
        <v>0</v>
      </c>
    </row>
    <row r="248" spans="4:10" ht="15.75" x14ac:dyDescent="0.25">
      <c r="D248" s="69">
        <f t="shared" si="25"/>
        <v>237</v>
      </c>
      <c r="E248" s="72">
        <f t="shared" si="26"/>
        <v>51745</v>
      </c>
      <c r="F248" s="70">
        <f t="shared" si="27"/>
        <v>0</v>
      </c>
      <c r="G248" s="83">
        <f t="shared" si="21"/>
        <v>0</v>
      </c>
      <c r="H248" s="83">
        <f t="shared" si="22"/>
        <v>0</v>
      </c>
      <c r="I248" s="83">
        <f t="shared" si="23"/>
        <v>0</v>
      </c>
      <c r="J248" s="84">
        <f t="shared" si="24"/>
        <v>0</v>
      </c>
    </row>
    <row r="249" spans="4:10" ht="15.75" x14ac:dyDescent="0.25">
      <c r="D249" s="69">
        <f t="shared" si="25"/>
        <v>238</v>
      </c>
      <c r="E249" s="72">
        <f t="shared" si="26"/>
        <v>51775</v>
      </c>
      <c r="F249" s="70">
        <f t="shared" si="27"/>
        <v>0</v>
      </c>
      <c r="G249" s="83">
        <f t="shared" si="21"/>
        <v>0</v>
      </c>
      <c r="H249" s="83">
        <f t="shared" si="22"/>
        <v>0</v>
      </c>
      <c r="I249" s="83">
        <f t="shared" si="23"/>
        <v>0</v>
      </c>
      <c r="J249" s="84">
        <f t="shared" si="24"/>
        <v>0</v>
      </c>
    </row>
    <row r="250" spans="4:10" ht="15.75" x14ac:dyDescent="0.25">
      <c r="D250" s="69">
        <f t="shared" si="25"/>
        <v>239</v>
      </c>
      <c r="E250" s="72">
        <f t="shared" si="26"/>
        <v>51806</v>
      </c>
      <c r="F250" s="70">
        <f t="shared" si="27"/>
        <v>0</v>
      </c>
      <c r="G250" s="83">
        <f t="shared" si="21"/>
        <v>0</v>
      </c>
      <c r="H250" s="83">
        <f t="shared" si="22"/>
        <v>0</v>
      </c>
      <c r="I250" s="83">
        <f t="shared" si="23"/>
        <v>0</v>
      </c>
      <c r="J250" s="84">
        <f t="shared" si="24"/>
        <v>0</v>
      </c>
    </row>
    <row r="251" spans="4:10" ht="15.75" x14ac:dyDescent="0.25">
      <c r="D251" s="69">
        <f t="shared" si="25"/>
        <v>240</v>
      </c>
      <c r="E251" s="72">
        <f t="shared" si="26"/>
        <v>51836</v>
      </c>
      <c r="F251" s="70">
        <f t="shared" si="27"/>
        <v>0</v>
      </c>
      <c r="G251" s="83">
        <f t="shared" si="21"/>
        <v>0</v>
      </c>
      <c r="H251" s="83">
        <f t="shared" si="22"/>
        <v>0</v>
      </c>
      <c r="I251" s="83">
        <f t="shared" si="23"/>
        <v>0</v>
      </c>
      <c r="J251" s="84">
        <f t="shared" si="24"/>
        <v>0</v>
      </c>
    </row>
    <row r="252" spans="4:10" ht="15.75" x14ac:dyDescent="0.25">
      <c r="D252" s="69">
        <f t="shared" si="25"/>
        <v>241</v>
      </c>
      <c r="E252" s="72">
        <f t="shared" si="26"/>
        <v>51867</v>
      </c>
      <c r="F252" s="70">
        <f t="shared" si="27"/>
        <v>0</v>
      </c>
      <c r="G252" s="83">
        <f t="shared" si="21"/>
        <v>0</v>
      </c>
      <c r="H252" s="83">
        <f t="shared" si="22"/>
        <v>0</v>
      </c>
      <c r="I252" s="83">
        <f t="shared" si="23"/>
        <v>0</v>
      </c>
      <c r="J252" s="84">
        <f t="shared" si="24"/>
        <v>0</v>
      </c>
    </row>
    <row r="253" spans="4:10" ht="15.75" x14ac:dyDescent="0.25">
      <c r="D253" s="69">
        <f t="shared" si="25"/>
        <v>242</v>
      </c>
      <c r="E253" s="72">
        <f t="shared" si="26"/>
        <v>51898</v>
      </c>
      <c r="F253" s="70">
        <f t="shared" si="27"/>
        <v>0</v>
      </c>
      <c r="G253" s="83">
        <f t="shared" si="21"/>
        <v>0</v>
      </c>
      <c r="H253" s="83">
        <f t="shared" si="22"/>
        <v>0</v>
      </c>
      <c r="I253" s="83">
        <f t="shared" si="23"/>
        <v>0</v>
      </c>
      <c r="J253" s="84">
        <f t="shared" si="24"/>
        <v>0</v>
      </c>
    </row>
    <row r="254" spans="4:10" ht="15.75" x14ac:dyDescent="0.25">
      <c r="D254" s="69">
        <f t="shared" si="25"/>
        <v>243</v>
      </c>
      <c r="E254" s="72">
        <f t="shared" si="26"/>
        <v>51926</v>
      </c>
      <c r="F254" s="70">
        <f t="shared" si="27"/>
        <v>0</v>
      </c>
      <c r="G254" s="83">
        <f t="shared" si="21"/>
        <v>0</v>
      </c>
      <c r="H254" s="83">
        <f t="shared" si="22"/>
        <v>0</v>
      </c>
      <c r="I254" s="83">
        <f t="shared" si="23"/>
        <v>0</v>
      </c>
      <c r="J254" s="84">
        <f t="shared" si="24"/>
        <v>0</v>
      </c>
    </row>
    <row r="255" spans="4:10" ht="15.75" x14ac:dyDescent="0.25">
      <c r="D255" s="69">
        <f t="shared" si="25"/>
        <v>244</v>
      </c>
      <c r="E255" s="72">
        <f t="shared" si="26"/>
        <v>51957</v>
      </c>
      <c r="F255" s="70">
        <f t="shared" si="27"/>
        <v>0</v>
      </c>
      <c r="G255" s="83">
        <f t="shared" si="21"/>
        <v>0</v>
      </c>
      <c r="H255" s="83">
        <f t="shared" si="22"/>
        <v>0</v>
      </c>
      <c r="I255" s="83">
        <f t="shared" si="23"/>
        <v>0</v>
      </c>
      <c r="J255" s="84">
        <f t="shared" si="24"/>
        <v>0</v>
      </c>
    </row>
    <row r="256" spans="4:10" ht="15.75" x14ac:dyDescent="0.25">
      <c r="D256" s="69">
        <f t="shared" si="25"/>
        <v>245</v>
      </c>
      <c r="E256" s="72">
        <f t="shared" si="26"/>
        <v>51987</v>
      </c>
      <c r="F256" s="70">
        <f t="shared" si="27"/>
        <v>0</v>
      </c>
      <c r="G256" s="83">
        <f t="shared" si="21"/>
        <v>0</v>
      </c>
      <c r="H256" s="83">
        <f t="shared" si="22"/>
        <v>0</v>
      </c>
      <c r="I256" s="83">
        <f t="shared" si="23"/>
        <v>0</v>
      </c>
      <c r="J256" s="84">
        <f t="shared" si="24"/>
        <v>0</v>
      </c>
    </row>
    <row r="257" spans="4:10" ht="15.75" x14ac:dyDescent="0.25">
      <c r="D257" s="69">
        <f t="shared" si="25"/>
        <v>246</v>
      </c>
      <c r="E257" s="72">
        <f t="shared" si="26"/>
        <v>52018</v>
      </c>
      <c r="F257" s="70">
        <f t="shared" si="27"/>
        <v>0</v>
      </c>
      <c r="G257" s="83">
        <f t="shared" si="21"/>
        <v>0</v>
      </c>
      <c r="H257" s="83">
        <f t="shared" si="22"/>
        <v>0</v>
      </c>
      <c r="I257" s="83">
        <f t="shared" si="23"/>
        <v>0</v>
      </c>
      <c r="J257" s="84">
        <f t="shared" si="24"/>
        <v>0</v>
      </c>
    </row>
    <row r="258" spans="4:10" ht="15.75" x14ac:dyDescent="0.25">
      <c r="D258" s="69">
        <f t="shared" si="25"/>
        <v>247</v>
      </c>
      <c r="E258" s="72">
        <f t="shared" si="26"/>
        <v>52048</v>
      </c>
      <c r="F258" s="70">
        <f t="shared" si="27"/>
        <v>0</v>
      </c>
      <c r="G258" s="83">
        <f t="shared" si="21"/>
        <v>0</v>
      </c>
      <c r="H258" s="83">
        <f t="shared" si="22"/>
        <v>0</v>
      </c>
      <c r="I258" s="83">
        <f t="shared" si="23"/>
        <v>0</v>
      </c>
      <c r="J258" s="84">
        <f t="shared" si="24"/>
        <v>0</v>
      </c>
    </row>
    <row r="259" spans="4:10" ht="15.75" x14ac:dyDescent="0.25">
      <c r="D259" s="69">
        <f t="shared" si="25"/>
        <v>248</v>
      </c>
      <c r="E259" s="72">
        <f t="shared" si="26"/>
        <v>52079</v>
      </c>
      <c r="F259" s="70">
        <f t="shared" si="27"/>
        <v>0</v>
      </c>
      <c r="G259" s="83">
        <f t="shared" si="21"/>
        <v>0</v>
      </c>
      <c r="H259" s="83">
        <f t="shared" si="22"/>
        <v>0</v>
      </c>
      <c r="I259" s="83">
        <f t="shared" si="23"/>
        <v>0</v>
      </c>
      <c r="J259" s="84">
        <f t="shared" si="24"/>
        <v>0</v>
      </c>
    </row>
    <row r="260" spans="4:10" ht="15.75" x14ac:dyDescent="0.25">
      <c r="D260" s="69">
        <f t="shared" si="25"/>
        <v>249</v>
      </c>
      <c r="E260" s="72">
        <f t="shared" si="26"/>
        <v>52110</v>
      </c>
      <c r="F260" s="70">
        <f t="shared" si="27"/>
        <v>0</v>
      </c>
      <c r="G260" s="83">
        <f t="shared" si="21"/>
        <v>0</v>
      </c>
      <c r="H260" s="83">
        <f t="shared" si="22"/>
        <v>0</v>
      </c>
      <c r="I260" s="83">
        <f t="shared" si="23"/>
        <v>0</v>
      </c>
      <c r="J260" s="84">
        <f t="shared" si="24"/>
        <v>0</v>
      </c>
    </row>
    <row r="261" spans="4:10" ht="15.75" x14ac:dyDescent="0.25">
      <c r="D261" s="69">
        <f t="shared" si="25"/>
        <v>250</v>
      </c>
      <c r="E261" s="72">
        <f t="shared" si="26"/>
        <v>52140</v>
      </c>
      <c r="F261" s="70">
        <f t="shared" si="27"/>
        <v>0</v>
      </c>
      <c r="G261" s="83">
        <f t="shared" si="21"/>
        <v>0</v>
      </c>
      <c r="H261" s="83">
        <f t="shared" si="22"/>
        <v>0</v>
      </c>
      <c r="I261" s="83">
        <f t="shared" si="23"/>
        <v>0</v>
      </c>
      <c r="J261" s="84">
        <f t="shared" si="24"/>
        <v>0</v>
      </c>
    </row>
    <row r="262" spans="4:10" ht="15.75" x14ac:dyDescent="0.25">
      <c r="D262" s="69">
        <f t="shared" si="25"/>
        <v>251</v>
      </c>
      <c r="E262" s="72">
        <f t="shared" si="26"/>
        <v>52171</v>
      </c>
      <c r="F262" s="70">
        <f t="shared" si="27"/>
        <v>0</v>
      </c>
      <c r="G262" s="83">
        <f t="shared" si="21"/>
        <v>0</v>
      </c>
      <c r="H262" s="83">
        <f t="shared" si="22"/>
        <v>0</v>
      </c>
      <c r="I262" s="83">
        <f t="shared" si="23"/>
        <v>0</v>
      </c>
      <c r="J262" s="84">
        <f t="shared" si="24"/>
        <v>0</v>
      </c>
    </row>
    <row r="263" spans="4:10" ht="15.75" x14ac:dyDescent="0.25">
      <c r="D263" s="69">
        <f t="shared" si="25"/>
        <v>252</v>
      </c>
      <c r="E263" s="72">
        <f t="shared" si="26"/>
        <v>52201</v>
      </c>
      <c r="F263" s="70">
        <f t="shared" si="27"/>
        <v>0</v>
      </c>
      <c r="G263" s="83">
        <f t="shared" si="21"/>
        <v>0</v>
      </c>
      <c r="H263" s="83">
        <f t="shared" si="22"/>
        <v>0</v>
      </c>
      <c r="I263" s="83">
        <f t="shared" si="23"/>
        <v>0</v>
      </c>
      <c r="J263" s="84">
        <f t="shared" si="24"/>
        <v>0</v>
      </c>
    </row>
    <row r="264" spans="4:10" ht="15.75" x14ac:dyDescent="0.25">
      <c r="D264" s="69">
        <f t="shared" si="25"/>
        <v>253</v>
      </c>
      <c r="E264" s="72">
        <f t="shared" si="26"/>
        <v>52232</v>
      </c>
      <c r="F264" s="70">
        <f t="shared" si="27"/>
        <v>0</v>
      </c>
      <c r="G264" s="83">
        <f t="shared" si="21"/>
        <v>0</v>
      </c>
      <c r="H264" s="83">
        <f t="shared" si="22"/>
        <v>0</v>
      </c>
      <c r="I264" s="83">
        <f t="shared" si="23"/>
        <v>0</v>
      </c>
      <c r="J264" s="84">
        <f t="shared" si="24"/>
        <v>0</v>
      </c>
    </row>
    <row r="265" spans="4:10" ht="15.75" x14ac:dyDescent="0.25">
      <c r="D265" s="69">
        <f t="shared" si="25"/>
        <v>254</v>
      </c>
      <c r="E265" s="72">
        <f t="shared" si="26"/>
        <v>52263</v>
      </c>
      <c r="F265" s="70">
        <f t="shared" si="27"/>
        <v>0</v>
      </c>
      <c r="G265" s="83">
        <f t="shared" si="21"/>
        <v>0</v>
      </c>
      <c r="H265" s="83">
        <f t="shared" si="22"/>
        <v>0</v>
      </c>
      <c r="I265" s="83">
        <f t="shared" si="23"/>
        <v>0</v>
      </c>
      <c r="J265" s="84">
        <f t="shared" si="24"/>
        <v>0</v>
      </c>
    </row>
    <row r="266" spans="4:10" ht="15.75" x14ac:dyDescent="0.25">
      <c r="D266" s="69">
        <f t="shared" si="25"/>
        <v>255</v>
      </c>
      <c r="E266" s="72">
        <f t="shared" si="26"/>
        <v>52291</v>
      </c>
      <c r="F266" s="70">
        <f t="shared" si="27"/>
        <v>0</v>
      </c>
      <c r="G266" s="83">
        <f t="shared" si="21"/>
        <v>0</v>
      </c>
      <c r="H266" s="83">
        <f t="shared" si="22"/>
        <v>0</v>
      </c>
      <c r="I266" s="83">
        <f t="shared" si="23"/>
        <v>0</v>
      </c>
      <c r="J266" s="84">
        <f t="shared" si="24"/>
        <v>0</v>
      </c>
    </row>
    <row r="267" spans="4:10" ht="15.75" x14ac:dyDescent="0.25">
      <c r="D267" s="69">
        <f t="shared" si="25"/>
        <v>256</v>
      </c>
      <c r="E267" s="72">
        <f t="shared" si="26"/>
        <v>52322</v>
      </c>
      <c r="F267" s="70">
        <f t="shared" si="27"/>
        <v>0</v>
      </c>
      <c r="G267" s="83">
        <f t="shared" si="21"/>
        <v>0</v>
      </c>
      <c r="H267" s="83">
        <f t="shared" si="22"/>
        <v>0</v>
      </c>
      <c r="I267" s="83">
        <f t="shared" si="23"/>
        <v>0</v>
      </c>
      <c r="J267" s="84">
        <f t="shared" si="24"/>
        <v>0</v>
      </c>
    </row>
    <row r="268" spans="4:10" ht="15.75" x14ac:dyDescent="0.25">
      <c r="D268" s="69">
        <f t="shared" si="25"/>
        <v>257</v>
      </c>
      <c r="E268" s="72">
        <f t="shared" si="26"/>
        <v>52352</v>
      </c>
      <c r="F268" s="70">
        <f t="shared" si="27"/>
        <v>0</v>
      </c>
      <c r="G268" s="83">
        <f t="shared" si="21"/>
        <v>0</v>
      </c>
      <c r="H268" s="83">
        <f t="shared" si="22"/>
        <v>0</v>
      </c>
      <c r="I268" s="83">
        <f t="shared" si="23"/>
        <v>0</v>
      </c>
      <c r="J268" s="84">
        <f t="shared" si="24"/>
        <v>0</v>
      </c>
    </row>
    <row r="269" spans="4:10" ht="15.75" x14ac:dyDescent="0.25">
      <c r="D269" s="69">
        <f t="shared" si="25"/>
        <v>258</v>
      </c>
      <c r="E269" s="72">
        <f t="shared" si="26"/>
        <v>52383</v>
      </c>
      <c r="F269" s="70">
        <f t="shared" si="27"/>
        <v>0</v>
      </c>
      <c r="G269" s="83">
        <f t="shared" ref="G269:G332" si="28">PMT(($B$11/12),$B$12,-$B$15,0,0)</f>
        <v>0</v>
      </c>
      <c r="H269" s="83">
        <f t="shared" ref="H269:H332" si="29">(F269*$B$11)/12</f>
        <v>0</v>
      </c>
      <c r="I269" s="83">
        <f t="shared" ref="I269:I332" si="30">G269-H269</f>
        <v>0</v>
      </c>
      <c r="J269" s="84">
        <f t="shared" ref="J269:J332" si="31">F269-I269</f>
        <v>0</v>
      </c>
    </row>
    <row r="270" spans="4:10" ht="15.75" x14ac:dyDescent="0.25">
      <c r="D270" s="69">
        <f t="shared" ref="D270:D333" si="32">D269+1</f>
        <v>259</v>
      </c>
      <c r="E270" s="72">
        <f t="shared" ref="E270:E333" si="33">EDATE(E269,1)</f>
        <v>52413</v>
      </c>
      <c r="F270" s="70">
        <f t="shared" ref="F270:F333" si="34">J269</f>
        <v>0</v>
      </c>
      <c r="G270" s="83">
        <f t="shared" si="28"/>
        <v>0</v>
      </c>
      <c r="H270" s="83">
        <f t="shared" si="29"/>
        <v>0</v>
      </c>
      <c r="I270" s="83">
        <f t="shared" si="30"/>
        <v>0</v>
      </c>
      <c r="J270" s="84">
        <f t="shared" si="31"/>
        <v>0</v>
      </c>
    </row>
    <row r="271" spans="4:10" ht="15.75" x14ac:dyDescent="0.25">
      <c r="D271" s="69">
        <f t="shared" si="32"/>
        <v>260</v>
      </c>
      <c r="E271" s="72">
        <f t="shared" si="33"/>
        <v>52444</v>
      </c>
      <c r="F271" s="70">
        <f t="shared" si="34"/>
        <v>0</v>
      </c>
      <c r="G271" s="83">
        <f t="shared" si="28"/>
        <v>0</v>
      </c>
      <c r="H271" s="83">
        <f t="shared" si="29"/>
        <v>0</v>
      </c>
      <c r="I271" s="83">
        <f t="shared" si="30"/>
        <v>0</v>
      </c>
      <c r="J271" s="84">
        <f t="shared" si="31"/>
        <v>0</v>
      </c>
    </row>
    <row r="272" spans="4:10" ht="15.75" x14ac:dyDescent="0.25">
      <c r="D272" s="69">
        <f t="shared" si="32"/>
        <v>261</v>
      </c>
      <c r="E272" s="72">
        <f t="shared" si="33"/>
        <v>52475</v>
      </c>
      <c r="F272" s="70">
        <f t="shared" si="34"/>
        <v>0</v>
      </c>
      <c r="G272" s="83">
        <f t="shared" si="28"/>
        <v>0</v>
      </c>
      <c r="H272" s="83">
        <f t="shared" si="29"/>
        <v>0</v>
      </c>
      <c r="I272" s="83">
        <f t="shared" si="30"/>
        <v>0</v>
      </c>
      <c r="J272" s="84">
        <f t="shared" si="31"/>
        <v>0</v>
      </c>
    </row>
    <row r="273" spans="4:10" ht="15.75" x14ac:dyDescent="0.25">
      <c r="D273" s="69">
        <f t="shared" si="32"/>
        <v>262</v>
      </c>
      <c r="E273" s="72">
        <f t="shared" si="33"/>
        <v>52505</v>
      </c>
      <c r="F273" s="70">
        <f t="shared" si="34"/>
        <v>0</v>
      </c>
      <c r="G273" s="83">
        <f t="shared" si="28"/>
        <v>0</v>
      </c>
      <c r="H273" s="83">
        <f t="shared" si="29"/>
        <v>0</v>
      </c>
      <c r="I273" s="83">
        <f t="shared" si="30"/>
        <v>0</v>
      </c>
      <c r="J273" s="84">
        <f t="shared" si="31"/>
        <v>0</v>
      </c>
    </row>
    <row r="274" spans="4:10" ht="15.75" x14ac:dyDescent="0.25">
      <c r="D274" s="69">
        <f t="shared" si="32"/>
        <v>263</v>
      </c>
      <c r="E274" s="72">
        <f t="shared" si="33"/>
        <v>52536</v>
      </c>
      <c r="F274" s="70">
        <f t="shared" si="34"/>
        <v>0</v>
      </c>
      <c r="G274" s="83">
        <f t="shared" si="28"/>
        <v>0</v>
      </c>
      <c r="H274" s="83">
        <f t="shared" si="29"/>
        <v>0</v>
      </c>
      <c r="I274" s="83">
        <f t="shared" si="30"/>
        <v>0</v>
      </c>
      <c r="J274" s="84">
        <f t="shared" si="31"/>
        <v>0</v>
      </c>
    </row>
    <row r="275" spans="4:10" ht="15.75" x14ac:dyDescent="0.25">
      <c r="D275" s="69">
        <f t="shared" si="32"/>
        <v>264</v>
      </c>
      <c r="E275" s="72">
        <f t="shared" si="33"/>
        <v>52566</v>
      </c>
      <c r="F275" s="70">
        <f t="shared" si="34"/>
        <v>0</v>
      </c>
      <c r="G275" s="83">
        <f t="shared" si="28"/>
        <v>0</v>
      </c>
      <c r="H275" s="83">
        <f t="shared" si="29"/>
        <v>0</v>
      </c>
      <c r="I275" s="83">
        <f t="shared" si="30"/>
        <v>0</v>
      </c>
      <c r="J275" s="84">
        <f t="shared" si="31"/>
        <v>0</v>
      </c>
    </row>
    <row r="276" spans="4:10" ht="15.75" x14ac:dyDescent="0.25">
      <c r="D276" s="69">
        <f t="shared" si="32"/>
        <v>265</v>
      </c>
      <c r="E276" s="72">
        <f t="shared" si="33"/>
        <v>52597</v>
      </c>
      <c r="F276" s="70">
        <f t="shared" si="34"/>
        <v>0</v>
      </c>
      <c r="G276" s="83">
        <f t="shared" si="28"/>
        <v>0</v>
      </c>
      <c r="H276" s="83">
        <f t="shared" si="29"/>
        <v>0</v>
      </c>
      <c r="I276" s="83">
        <f t="shared" si="30"/>
        <v>0</v>
      </c>
      <c r="J276" s="84">
        <f t="shared" si="31"/>
        <v>0</v>
      </c>
    </row>
    <row r="277" spans="4:10" ht="15.75" x14ac:dyDescent="0.25">
      <c r="D277" s="69">
        <f t="shared" si="32"/>
        <v>266</v>
      </c>
      <c r="E277" s="72">
        <f t="shared" si="33"/>
        <v>52628</v>
      </c>
      <c r="F277" s="70">
        <f t="shared" si="34"/>
        <v>0</v>
      </c>
      <c r="G277" s="83">
        <f t="shared" si="28"/>
        <v>0</v>
      </c>
      <c r="H277" s="83">
        <f t="shared" si="29"/>
        <v>0</v>
      </c>
      <c r="I277" s="83">
        <f t="shared" si="30"/>
        <v>0</v>
      </c>
      <c r="J277" s="84">
        <f t="shared" si="31"/>
        <v>0</v>
      </c>
    </row>
    <row r="278" spans="4:10" ht="15.75" x14ac:dyDescent="0.25">
      <c r="D278" s="69">
        <f t="shared" si="32"/>
        <v>267</v>
      </c>
      <c r="E278" s="72">
        <f t="shared" si="33"/>
        <v>52657</v>
      </c>
      <c r="F278" s="70">
        <f t="shared" si="34"/>
        <v>0</v>
      </c>
      <c r="G278" s="83">
        <f t="shared" si="28"/>
        <v>0</v>
      </c>
      <c r="H278" s="83">
        <f t="shared" si="29"/>
        <v>0</v>
      </c>
      <c r="I278" s="83">
        <f t="shared" si="30"/>
        <v>0</v>
      </c>
      <c r="J278" s="84">
        <f t="shared" si="31"/>
        <v>0</v>
      </c>
    </row>
    <row r="279" spans="4:10" ht="15.75" x14ac:dyDescent="0.25">
      <c r="D279" s="69">
        <f t="shared" si="32"/>
        <v>268</v>
      </c>
      <c r="E279" s="72">
        <f t="shared" si="33"/>
        <v>52688</v>
      </c>
      <c r="F279" s="70">
        <f t="shared" si="34"/>
        <v>0</v>
      </c>
      <c r="G279" s="83">
        <f t="shared" si="28"/>
        <v>0</v>
      </c>
      <c r="H279" s="83">
        <f t="shared" si="29"/>
        <v>0</v>
      </c>
      <c r="I279" s="83">
        <f t="shared" si="30"/>
        <v>0</v>
      </c>
      <c r="J279" s="84">
        <f t="shared" si="31"/>
        <v>0</v>
      </c>
    </row>
    <row r="280" spans="4:10" ht="15.75" x14ac:dyDescent="0.25">
      <c r="D280" s="69">
        <f t="shared" si="32"/>
        <v>269</v>
      </c>
      <c r="E280" s="72">
        <f t="shared" si="33"/>
        <v>52718</v>
      </c>
      <c r="F280" s="70">
        <f t="shared" si="34"/>
        <v>0</v>
      </c>
      <c r="G280" s="83">
        <f t="shared" si="28"/>
        <v>0</v>
      </c>
      <c r="H280" s="83">
        <f t="shared" si="29"/>
        <v>0</v>
      </c>
      <c r="I280" s="83">
        <f t="shared" si="30"/>
        <v>0</v>
      </c>
      <c r="J280" s="84">
        <f t="shared" si="31"/>
        <v>0</v>
      </c>
    </row>
    <row r="281" spans="4:10" ht="15.75" x14ac:dyDescent="0.25">
      <c r="D281" s="69">
        <f t="shared" si="32"/>
        <v>270</v>
      </c>
      <c r="E281" s="72">
        <f t="shared" si="33"/>
        <v>52749</v>
      </c>
      <c r="F281" s="70">
        <f t="shared" si="34"/>
        <v>0</v>
      </c>
      <c r="G281" s="83">
        <f t="shared" si="28"/>
        <v>0</v>
      </c>
      <c r="H281" s="83">
        <f t="shared" si="29"/>
        <v>0</v>
      </c>
      <c r="I281" s="83">
        <f t="shared" si="30"/>
        <v>0</v>
      </c>
      <c r="J281" s="84">
        <f t="shared" si="31"/>
        <v>0</v>
      </c>
    </row>
    <row r="282" spans="4:10" ht="15.75" x14ac:dyDescent="0.25">
      <c r="D282" s="69">
        <f t="shared" si="32"/>
        <v>271</v>
      </c>
      <c r="E282" s="72">
        <f t="shared" si="33"/>
        <v>52779</v>
      </c>
      <c r="F282" s="70">
        <f t="shared" si="34"/>
        <v>0</v>
      </c>
      <c r="G282" s="83">
        <f t="shared" si="28"/>
        <v>0</v>
      </c>
      <c r="H282" s="83">
        <f t="shared" si="29"/>
        <v>0</v>
      </c>
      <c r="I282" s="83">
        <f t="shared" si="30"/>
        <v>0</v>
      </c>
      <c r="J282" s="84">
        <f t="shared" si="31"/>
        <v>0</v>
      </c>
    </row>
    <row r="283" spans="4:10" ht="15.75" x14ac:dyDescent="0.25">
      <c r="D283" s="69">
        <f t="shared" si="32"/>
        <v>272</v>
      </c>
      <c r="E283" s="72">
        <f t="shared" si="33"/>
        <v>52810</v>
      </c>
      <c r="F283" s="70">
        <f t="shared" si="34"/>
        <v>0</v>
      </c>
      <c r="G283" s="83">
        <f t="shared" si="28"/>
        <v>0</v>
      </c>
      <c r="H283" s="83">
        <f t="shared" si="29"/>
        <v>0</v>
      </c>
      <c r="I283" s="83">
        <f t="shared" si="30"/>
        <v>0</v>
      </c>
      <c r="J283" s="84">
        <f t="shared" si="31"/>
        <v>0</v>
      </c>
    </row>
    <row r="284" spans="4:10" ht="15.75" x14ac:dyDescent="0.25">
      <c r="D284" s="69">
        <f t="shared" si="32"/>
        <v>273</v>
      </c>
      <c r="E284" s="72">
        <f t="shared" si="33"/>
        <v>52841</v>
      </c>
      <c r="F284" s="70">
        <f t="shared" si="34"/>
        <v>0</v>
      </c>
      <c r="G284" s="83">
        <f t="shared" si="28"/>
        <v>0</v>
      </c>
      <c r="H284" s="83">
        <f t="shared" si="29"/>
        <v>0</v>
      </c>
      <c r="I284" s="83">
        <f t="shared" si="30"/>
        <v>0</v>
      </c>
      <c r="J284" s="84">
        <f t="shared" si="31"/>
        <v>0</v>
      </c>
    </row>
    <row r="285" spans="4:10" ht="15.75" x14ac:dyDescent="0.25">
      <c r="D285" s="69">
        <f t="shared" si="32"/>
        <v>274</v>
      </c>
      <c r="E285" s="72">
        <f t="shared" si="33"/>
        <v>52871</v>
      </c>
      <c r="F285" s="70">
        <f t="shared" si="34"/>
        <v>0</v>
      </c>
      <c r="G285" s="83">
        <f t="shared" si="28"/>
        <v>0</v>
      </c>
      <c r="H285" s="83">
        <f t="shared" si="29"/>
        <v>0</v>
      </c>
      <c r="I285" s="83">
        <f t="shared" si="30"/>
        <v>0</v>
      </c>
      <c r="J285" s="84">
        <f t="shared" si="31"/>
        <v>0</v>
      </c>
    </row>
    <row r="286" spans="4:10" ht="15.75" x14ac:dyDescent="0.25">
      <c r="D286" s="69">
        <f t="shared" si="32"/>
        <v>275</v>
      </c>
      <c r="E286" s="72">
        <f t="shared" si="33"/>
        <v>52902</v>
      </c>
      <c r="F286" s="70">
        <f t="shared" si="34"/>
        <v>0</v>
      </c>
      <c r="G286" s="83">
        <f t="shared" si="28"/>
        <v>0</v>
      </c>
      <c r="H286" s="83">
        <f t="shared" si="29"/>
        <v>0</v>
      </c>
      <c r="I286" s="83">
        <f t="shared" si="30"/>
        <v>0</v>
      </c>
      <c r="J286" s="84">
        <f t="shared" si="31"/>
        <v>0</v>
      </c>
    </row>
    <row r="287" spans="4:10" ht="15.75" x14ac:dyDescent="0.25">
      <c r="D287" s="69">
        <f t="shared" si="32"/>
        <v>276</v>
      </c>
      <c r="E287" s="72">
        <f t="shared" si="33"/>
        <v>52932</v>
      </c>
      <c r="F287" s="70">
        <f t="shared" si="34"/>
        <v>0</v>
      </c>
      <c r="G287" s="83">
        <f t="shared" si="28"/>
        <v>0</v>
      </c>
      <c r="H287" s="83">
        <f t="shared" si="29"/>
        <v>0</v>
      </c>
      <c r="I287" s="83">
        <f t="shared" si="30"/>
        <v>0</v>
      </c>
      <c r="J287" s="84">
        <f t="shared" si="31"/>
        <v>0</v>
      </c>
    </row>
    <row r="288" spans="4:10" ht="15.75" x14ac:dyDescent="0.25">
      <c r="D288" s="69">
        <f t="shared" si="32"/>
        <v>277</v>
      </c>
      <c r="E288" s="72">
        <f t="shared" si="33"/>
        <v>52963</v>
      </c>
      <c r="F288" s="70">
        <f t="shared" si="34"/>
        <v>0</v>
      </c>
      <c r="G288" s="83">
        <f t="shared" si="28"/>
        <v>0</v>
      </c>
      <c r="H288" s="83">
        <f t="shared" si="29"/>
        <v>0</v>
      </c>
      <c r="I288" s="83">
        <f t="shared" si="30"/>
        <v>0</v>
      </c>
      <c r="J288" s="84">
        <f t="shared" si="31"/>
        <v>0</v>
      </c>
    </row>
    <row r="289" spans="4:10" ht="15.75" x14ac:dyDescent="0.25">
      <c r="D289" s="69">
        <f t="shared" si="32"/>
        <v>278</v>
      </c>
      <c r="E289" s="72">
        <f t="shared" si="33"/>
        <v>52994</v>
      </c>
      <c r="F289" s="70">
        <f t="shared" si="34"/>
        <v>0</v>
      </c>
      <c r="G289" s="83">
        <f t="shared" si="28"/>
        <v>0</v>
      </c>
      <c r="H289" s="83">
        <f t="shared" si="29"/>
        <v>0</v>
      </c>
      <c r="I289" s="83">
        <f t="shared" si="30"/>
        <v>0</v>
      </c>
      <c r="J289" s="84">
        <f t="shared" si="31"/>
        <v>0</v>
      </c>
    </row>
    <row r="290" spans="4:10" ht="15.75" x14ac:dyDescent="0.25">
      <c r="D290" s="69">
        <f t="shared" si="32"/>
        <v>279</v>
      </c>
      <c r="E290" s="72">
        <f t="shared" si="33"/>
        <v>53022</v>
      </c>
      <c r="F290" s="70">
        <f t="shared" si="34"/>
        <v>0</v>
      </c>
      <c r="G290" s="83">
        <f t="shared" si="28"/>
        <v>0</v>
      </c>
      <c r="H290" s="83">
        <f t="shared" si="29"/>
        <v>0</v>
      </c>
      <c r="I290" s="83">
        <f t="shared" si="30"/>
        <v>0</v>
      </c>
      <c r="J290" s="84">
        <f t="shared" si="31"/>
        <v>0</v>
      </c>
    </row>
    <row r="291" spans="4:10" ht="15.75" x14ac:dyDescent="0.25">
      <c r="D291" s="69">
        <f t="shared" si="32"/>
        <v>280</v>
      </c>
      <c r="E291" s="72">
        <f t="shared" si="33"/>
        <v>53053</v>
      </c>
      <c r="F291" s="70">
        <f t="shared" si="34"/>
        <v>0</v>
      </c>
      <c r="G291" s="83">
        <f t="shared" si="28"/>
        <v>0</v>
      </c>
      <c r="H291" s="83">
        <f t="shared" si="29"/>
        <v>0</v>
      </c>
      <c r="I291" s="83">
        <f t="shared" si="30"/>
        <v>0</v>
      </c>
      <c r="J291" s="84">
        <f t="shared" si="31"/>
        <v>0</v>
      </c>
    </row>
    <row r="292" spans="4:10" ht="15.75" x14ac:dyDescent="0.25">
      <c r="D292" s="69">
        <f t="shared" si="32"/>
        <v>281</v>
      </c>
      <c r="E292" s="72">
        <f t="shared" si="33"/>
        <v>53083</v>
      </c>
      <c r="F292" s="70">
        <f t="shared" si="34"/>
        <v>0</v>
      </c>
      <c r="G292" s="83">
        <f t="shared" si="28"/>
        <v>0</v>
      </c>
      <c r="H292" s="83">
        <f t="shared" si="29"/>
        <v>0</v>
      </c>
      <c r="I292" s="83">
        <f t="shared" si="30"/>
        <v>0</v>
      </c>
      <c r="J292" s="84">
        <f t="shared" si="31"/>
        <v>0</v>
      </c>
    </row>
    <row r="293" spans="4:10" ht="15.75" x14ac:dyDescent="0.25">
      <c r="D293" s="69">
        <f t="shared" si="32"/>
        <v>282</v>
      </c>
      <c r="E293" s="72">
        <f t="shared" si="33"/>
        <v>53114</v>
      </c>
      <c r="F293" s="70">
        <f t="shared" si="34"/>
        <v>0</v>
      </c>
      <c r="G293" s="83">
        <f t="shared" si="28"/>
        <v>0</v>
      </c>
      <c r="H293" s="83">
        <f t="shared" si="29"/>
        <v>0</v>
      </c>
      <c r="I293" s="83">
        <f t="shared" si="30"/>
        <v>0</v>
      </c>
      <c r="J293" s="84">
        <f t="shared" si="31"/>
        <v>0</v>
      </c>
    </row>
    <row r="294" spans="4:10" ht="15.75" x14ac:dyDescent="0.25">
      <c r="D294" s="69">
        <f t="shared" si="32"/>
        <v>283</v>
      </c>
      <c r="E294" s="72">
        <f t="shared" si="33"/>
        <v>53144</v>
      </c>
      <c r="F294" s="70">
        <f t="shared" si="34"/>
        <v>0</v>
      </c>
      <c r="G294" s="83">
        <f t="shared" si="28"/>
        <v>0</v>
      </c>
      <c r="H294" s="83">
        <f t="shared" si="29"/>
        <v>0</v>
      </c>
      <c r="I294" s="83">
        <f t="shared" si="30"/>
        <v>0</v>
      </c>
      <c r="J294" s="84">
        <f t="shared" si="31"/>
        <v>0</v>
      </c>
    </row>
    <row r="295" spans="4:10" ht="15.75" x14ac:dyDescent="0.25">
      <c r="D295" s="69">
        <f t="shared" si="32"/>
        <v>284</v>
      </c>
      <c r="E295" s="72">
        <f t="shared" si="33"/>
        <v>53175</v>
      </c>
      <c r="F295" s="70">
        <f t="shared" si="34"/>
        <v>0</v>
      </c>
      <c r="G295" s="83">
        <f t="shared" si="28"/>
        <v>0</v>
      </c>
      <c r="H295" s="83">
        <f t="shared" si="29"/>
        <v>0</v>
      </c>
      <c r="I295" s="83">
        <f t="shared" si="30"/>
        <v>0</v>
      </c>
      <c r="J295" s="84">
        <f t="shared" si="31"/>
        <v>0</v>
      </c>
    </row>
    <row r="296" spans="4:10" ht="15.75" x14ac:dyDescent="0.25">
      <c r="D296" s="69">
        <f t="shared" si="32"/>
        <v>285</v>
      </c>
      <c r="E296" s="72">
        <f t="shared" si="33"/>
        <v>53206</v>
      </c>
      <c r="F296" s="70">
        <f t="shared" si="34"/>
        <v>0</v>
      </c>
      <c r="G296" s="83">
        <f t="shared" si="28"/>
        <v>0</v>
      </c>
      <c r="H296" s="83">
        <f t="shared" si="29"/>
        <v>0</v>
      </c>
      <c r="I296" s="83">
        <f t="shared" si="30"/>
        <v>0</v>
      </c>
      <c r="J296" s="84">
        <f t="shared" si="31"/>
        <v>0</v>
      </c>
    </row>
    <row r="297" spans="4:10" ht="15.75" x14ac:dyDescent="0.25">
      <c r="D297" s="69">
        <f t="shared" si="32"/>
        <v>286</v>
      </c>
      <c r="E297" s="72">
        <f t="shared" si="33"/>
        <v>53236</v>
      </c>
      <c r="F297" s="70">
        <f t="shared" si="34"/>
        <v>0</v>
      </c>
      <c r="G297" s="83">
        <f t="shared" si="28"/>
        <v>0</v>
      </c>
      <c r="H297" s="83">
        <f t="shared" si="29"/>
        <v>0</v>
      </c>
      <c r="I297" s="83">
        <f t="shared" si="30"/>
        <v>0</v>
      </c>
      <c r="J297" s="84">
        <f t="shared" si="31"/>
        <v>0</v>
      </c>
    </row>
    <row r="298" spans="4:10" ht="15.75" x14ac:dyDescent="0.25">
      <c r="D298" s="69">
        <f t="shared" si="32"/>
        <v>287</v>
      </c>
      <c r="E298" s="72">
        <f t="shared" si="33"/>
        <v>53267</v>
      </c>
      <c r="F298" s="70">
        <f t="shared" si="34"/>
        <v>0</v>
      </c>
      <c r="G298" s="83">
        <f t="shared" si="28"/>
        <v>0</v>
      </c>
      <c r="H298" s="83">
        <f t="shared" si="29"/>
        <v>0</v>
      </c>
      <c r="I298" s="83">
        <f t="shared" si="30"/>
        <v>0</v>
      </c>
      <c r="J298" s="84">
        <f t="shared" si="31"/>
        <v>0</v>
      </c>
    </row>
    <row r="299" spans="4:10" ht="15.75" x14ac:dyDescent="0.25">
      <c r="D299" s="69">
        <f t="shared" si="32"/>
        <v>288</v>
      </c>
      <c r="E299" s="72">
        <f t="shared" si="33"/>
        <v>53297</v>
      </c>
      <c r="F299" s="70">
        <f t="shared" si="34"/>
        <v>0</v>
      </c>
      <c r="G299" s="83">
        <f t="shared" si="28"/>
        <v>0</v>
      </c>
      <c r="H299" s="83">
        <f t="shared" si="29"/>
        <v>0</v>
      </c>
      <c r="I299" s="83">
        <f t="shared" si="30"/>
        <v>0</v>
      </c>
      <c r="J299" s="84">
        <f t="shared" si="31"/>
        <v>0</v>
      </c>
    </row>
    <row r="300" spans="4:10" ht="15.75" x14ac:dyDescent="0.25">
      <c r="D300" s="69">
        <f t="shared" si="32"/>
        <v>289</v>
      </c>
      <c r="E300" s="72">
        <f t="shared" si="33"/>
        <v>53328</v>
      </c>
      <c r="F300" s="70">
        <f t="shared" si="34"/>
        <v>0</v>
      </c>
      <c r="G300" s="83">
        <f t="shared" si="28"/>
        <v>0</v>
      </c>
      <c r="H300" s="83">
        <f t="shared" si="29"/>
        <v>0</v>
      </c>
      <c r="I300" s="83">
        <f t="shared" si="30"/>
        <v>0</v>
      </c>
      <c r="J300" s="84">
        <f t="shared" si="31"/>
        <v>0</v>
      </c>
    </row>
    <row r="301" spans="4:10" ht="15.75" x14ac:dyDescent="0.25">
      <c r="D301" s="69">
        <f t="shared" si="32"/>
        <v>290</v>
      </c>
      <c r="E301" s="72">
        <f t="shared" si="33"/>
        <v>53359</v>
      </c>
      <c r="F301" s="70">
        <f t="shared" si="34"/>
        <v>0</v>
      </c>
      <c r="G301" s="83">
        <f t="shared" si="28"/>
        <v>0</v>
      </c>
      <c r="H301" s="83">
        <f t="shared" si="29"/>
        <v>0</v>
      </c>
      <c r="I301" s="83">
        <f t="shared" si="30"/>
        <v>0</v>
      </c>
      <c r="J301" s="84">
        <f t="shared" si="31"/>
        <v>0</v>
      </c>
    </row>
    <row r="302" spans="4:10" ht="15.75" x14ac:dyDescent="0.25">
      <c r="D302" s="69">
        <f t="shared" si="32"/>
        <v>291</v>
      </c>
      <c r="E302" s="72">
        <f t="shared" si="33"/>
        <v>53387</v>
      </c>
      <c r="F302" s="70">
        <f t="shared" si="34"/>
        <v>0</v>
      </c>
      <c r="G302" s="83">
        <f t="shared" si="28"/>
        <v>0</v>
      </c>
      <c r="H302" s="83">
        <f t="shared" si="29"/>
        <v>0</v>
      </c>
      <c r="I302" s="83">
        <f t="shared" si="30"/>
        <v>0</v>
      </c>
      <c r="J302" s="84">
        <f t="shared" si="31"/>
        <v>0</v>
      </c>
    </row>
    <row r="303" spans="4:10" ht="15.75" x14ac:dyDescent="0.25">
      <c r="D303" s="69">
        <f t="shared" si="32"/>
        <v>292</v>
      </c>
      <c r="E303" s="72">
        <f t="shared" si="33"/>
        <v>53418</v>
      </c>
      <c r="F303" s="70">
        <f t="shared" si="34"/>
        <v>0</v>
      </c>
      <c r="G303" s="83">
        <f t="shared" si="28"/>
        <v>0</v>
      </c>
      <c r="H303" s="83">
        <f t="shared" si="29"/>
        <v>0</v>
      </c>
      <c r="I303" s="83">
        <f t="shared" si="30"/>
        <v>0</v>
      </c>
      <c r="J303" s="84">
        <f t="shared" si="31"/>
        <v>0</v>
      </c>
    </row>
    <row r="304" spans="4:10" ht="15.75" x14ac:dyDescent="0.25">
      <c r="D304" s="69">
        <f t="shared" si="32"/>
        <v>293</v>
      </c>
      <c r="E304" s="72">
        <f t="shared" si="33"/>
        <v>53448</v>
      </c>
      <c r="F304" s="70">
        <f t="shared" si="34"/>
        <v>0</v>
      </c>
      <c r="G304" s="83">
        <f t="shared" si="28"/>
        <v>0</v>
      </c>
      <c r="H304" s="83">
        <f t="shared" si="29"/>
        <v>0</v>
      </c>
      <c r="I304" s="83">
        <f t="shared" si="30"/>
        <v>0</v>
      </c>
      <c r="J304" s="84">
        <f t="shared" si="31"/>
        <v>0</v>
      </c>
    </row>
    <row r="305" spans="4:10" ht="15.75" x14ac:dyDescent="0.25">
      <c r="D305" s="69">
        <f t="shared" si="32"/>
        <v>294</v>
      </c>
      <c r="E305" s="72">
        <f t="shared" si="33"/>
        <v>53479</v>
      </c>
      <c r="F305" s="70">
        <f t="shared" si="34"/>
        <v>0</v>
      </c>
      <c r="G305" s="83">
        <f t="shared" si="28"/>
        <v>0</v>
      </c>
      <c r="H305" s="83">
        <f t="shared" si="29"/>
        <v>0</v>
      </c>
      <c r="I305" s="83">
        <f t="shared" si="30"/>
        <v>0</v>
      </c>
      <c r="J305" s="84">
        <f t="shared" si="31"/>
        <v>0</v>
      </c>
    </row>
    <row r="306" spans="4:10" ht="15.75" x14ac:dyDescent="0.25">
      <c r="D306" s="69">
        <f t="shared" si="32"/>
        <v>295</v>
      </c>
      <c r="E306" s="72">
        <f t="shared" si="33"/>
        <v>53509</v>
      </c>
      <c r="F306" s="70">
        <f t="shared" si="34"/>
        <v>0</v>
      </c>
      <c r="G306" s="83">
        <f t="shared" si="28"/>
        <v>0</v>
      </c>
      <c r="H306" s="83">
        <f t="shared" si="29"/>
        <v>0</v>
      </c>
      <c r="I306" s="83">
        <f t="shared" si="30"/>
        <v>0</v>
      </c>
      <c r="J306" s="84">
        <f t="shared" si="31"/>
        <v>0</v>
      </c>
    </row>
    <row r="307" spans="4:10" ht="15.75" x14ac:dyDescent="0.25">
      <c r="D307" s="69">
        <f t="shared" si="32"/>
        <v>296</v>
      </c>
      <c r="E307" s="72">
        <f t="shared" si="33"/>
        <v>53540</v>
      </c>
      <c r="F307" s="70">
        <f t="shared" si="34"/>
        <v>0</v>
      </c>
      <c r="G307" s="83">
        <f t="shared" si="28"/>
        <v>0</v>
      </c>
      <c r="H307" s="83">
        <f t="shared" si="29"/>
        <v>0</v>
      </c>
      <c r="I307" s="83">
        <f t="shared" si="30"/>
        <v>0</v>
      </c>
      <c r="J307" s="84">
        <f t="shared" si="31"/>
        <v>0</v>
      </c>
    </row>
    <row r="308" spans="4:10" ht="15.75" x14ac:dyDescent="0.25">
      <c r="D308" s="69">
        <f t="shared" si="32"/>
        <v>297</v>
      </c>
      <c r="E308" s="72">
        <f t="shared" si="33"/>
        <v>53571</v>
      </c>
      <c r="F308" s="70">
        <f t="shared" si="34"/>
        <v>0</v>
      </c>
      <c r="G308" s="83">
        <f t="shared" si="28"/>
        <v>0</v>
      </c>
      <c r="H308" s="83">
        <f t="shared" si="29"/>
        <v>0</v>
      </c>
      <c r="I308" s="83">
        <f t="shared" si="30"/>
        <v>0</v>
      </c>
      <c r="J308" s="84">
        <f t="shared" si="31"/>
        <v>0</v>
      </c>
    </row>
    <row r="309" spans="4:10" ht="15.75" x14ac:dyDescent="0.25">
      <c r="D309" s="69">
        <f t="shared" si="32"/>
        <v>298</v>
      </c>
      <c r="E309" s="72">
        <f t="shared" si="33"/>
        <v>53601</v>
      </c>
      <c r="F309" s="70">
        <f t="shared" si="34"/>
        <v>0</v>
      </c>
      <c r="G309" s="83">
        <f t="shared" si="28"/>
        <v>0</v>
      </c>
      <c r="H309" s="83">
        <f t="shared" si="29"/>
        <v>0</v>
      </c>
      <c r="I309" s="83">
        <f t="shared" si="30"/>
        <v>0</v>
      </c>
      <c r="J309" s="84">
        <f t="shared" si="31"/>
        <v>0</v>
      </c>
    </row>
    <row r="310" spans="4:10" ht="15.75" x14ac:dyDescent="0.25">
      <c r="D310" s="69">
        <f t="shared" si="32"/>
        <v>299</v>
      </c>
      <c r="E310" s="72">
        <f t="shared" si="33"/>
        <v>53632</v>
      </c>
      <c r="F310" s="70">
        <f t="shared" si="34"/>
        <v>0</v>
      </c>
      <c r="G310" s="83">
        <f t="shared" si="28"/>
        <v>0</v>
      </c>
      <c r="H310" s="83">
        <f t="shared" si="29"/>
        <v>0</v>
      </c>
      <c r="I310" s="83">
        <f t="shared" si="30"/>
        <v>0</v>
      </c>
      <c r="J310" s="84">
        <f t="shared" si="31"/>
        <v>0</v>
      </c>
    </row>
    <row r="311" spans="4:10" ht="15.75" x14ac:dyDescent="0.25">
      <c r="D311" s="69">
        <f t="shared" si="32"/>
        <v>300</v>
      </c>
      <c r="E311" s="72">
        <f t="shared" si="33"/>
        <v>53662</v>
      </c>
      <c r="F311" s="70">
        <f t="shared" si="34"/>
        <v>0</v>
      </c>
      <c r="G311" s="83">
        <f t="shared" si="28"/>
        <v>0</v>
      </c>
      <c r="H311" s="83">
        <f t="shared" si="29"/>
        <v>0</v>
      </c>
      <c r="I311" s="83">
        <f t="shared" si="30"/>
        <v>0</v>
      </c>
      <c r="J311" s="84">
        <f t="shared" si="31"/>
        <v>0</v>
      </c>
    </row>
    <row r="312" spans="4:10" ht="15.75" x14ac:dyDescent="0.25">
      <c r="D312" s="69">
        <f t="shared" si="32"/>
        <v>301</v>
      </c>
      <c r="E312" s="72">
        <f t="shared" si="33"/>
        <v>53693</v>
      </c>
      <c r="F312" s="70">
        <f t="shared" si="34"/>
        <v>0</v>
      </c>
      <c r="G312" s="83">
        <f t="shared" si="28"/>
        <v>0</v>
      </c>
      <c r="H312" s="83">
        <f t="shared" si="29"/>
        <v>0</v>
      </c>
      <c r="I312" s="83">
        <f t="shared" si="30"/>
        <v>0</v>
      </c>
      <c r="J312" s="84">
        <f t="shared" si="31"/>
        <v>0</v>
      </c>
    </row>
    <row r="313" spans="4:10" ht="15.75" x14ac:dyDescent="0.25">
      <c r="D313" s="69">
        <f t="shared" si="32"/>
        <v>302</v>
      </c>
      <c r="E313" s="72">
        <f t="shared" si="33"/>
        <v>53724</v>
      </c>
      <c r="F313" s="70">
        <f t="shared" si="34"/>
        <v>0</v>
      </c>
      <c r="G313" s="83">
        <f t="shared" si="28"/>
        <v>0</v>
      </c>
      <c r="H313" s="83">
        <f t="shared" si="29"/>
        <v>0</v>
      </c>
      <c r="I313" s="83">
        <f t="shared" si="30"/>
        <v>0</v>
      </c>
      <c r="J313" s="84">
        <f t="shared" si="31"/>
        <v>0</v>
      </c>
    </row>
    <row r="314" spans="4:10" ht="15.75" x14ac:dyDescent="0.25">
      <c r="D314" s="69">
        <f t="shared" si="32"/>
        <v>303</v>
      </c>
      <c r="E314" s="72">
        <f t="shared" si="33"/>
        <v>53752</v>
      </c>
      <c r="F314" s="70">
        <f t="shared" si="34"/>
        <v>0</v>
      </c>
      <c r="G314" s="83">
        <f t="shared" si="28"/>
        <v>0</v>
      </c>
      <c r="H314" s="83">
        <f t="shared" si="29"/>
        <v>0</v>
      </c>
      <c r="I314" s="83">
        <f t="shared" si="30"/>
        <v>0</v>
      </c>
      <c r="J314" s="84">
        <f t="shared" si="31"/>
        <v>0</v>
      </c>
    </row>
    <row r="315" spans="4:10" ht="15.75" x14ac:dyDescent="0.25">
      <c r="D315" s="69">
        <f t="shared" si="32"/>
        <v>304</v>
      </c>
      <c r="E315" s="72">
        <f t="shared" si="33"/>
        <v>53783</v>
      </c>
      <c r="F315" s="70">
        <f t="shared" si="34"/>
        <v>0</v>
      </c>
      <c r="G315" s="83">
        <f t="shared" si="28"/>
        <v>0</v>
      </c>
      <c r="H315" s="83">
        <f t="shared" si="29"/>
        <v>0</v>
      </c>
      <c r="I315" s="83">
        <f t="shared" si="30"/>
        <v>0</v>
      </c>
      <c r="J315" s="84">
        <f t="shared" si="31"/>
        <v>0</v>
      </c>
    </row>
    <row r="316" spans="4:10" ht="15.75" x14ac:dyDescent="0.25">
      <c r="D316" s="69">
        <f t="shared" si="32"/>
        <v>305</v>
      </c>
      <c r="E316" s="72">
        <f t="shared" si="33"/>
        <v>53813</v>
      </c>
      <c r="F316" s="70">
        <f t="shared" si="34"/>
        <v>0</v>
      </c>
      <c r="G316" s="83">
        <f t="shared" si="28"/>
        <v>0</v>
      </c>
      <c r="H316" s="83">
        <f t="shared" si="29"/>
        <v>0</v>
      </c>
      <c r="I316" s="83">
        <f t="shared" si="30"/>
        <v>0</v>
      </c>
      <c r="J316" s="84">
        <f t="shared" si="31"/>
        <v>0</v>
      </c>
    </row>
    <row r="317" spans="4:10" ht="15.75" x14ac:dyDescent="0.25">
      <c r="D317" s="69">
        <f t="shared" si="32"/>
        <v>306</v>
      </c>
      <c r="E317" s="72">
        <f t="shared" si="33"/>
        <v>53844</v>
      </c>
      <c r="F317" s="70">
        <f t="shared" si="34"/>
        <v>0</v>
      </c>
      <c r="G317" s="83">
        <f t="shared" si="28"/>
        <v>0</v>
      </c>
      <c r="H317" s="83">
        <f t="shared" si="29"/>
        <v>0</v>
      </c>
      <c r="I317" s="83">
        <f t="shared" si="30"/>
        <v>0</v>
      </c>
      <c r="J317" s="84">
        <f t="shared" si="31"/>
        <v>0</v>
      </c>
    </row>
    <row r="318" spans="4:10" ht="15.75" x14ac:dyDescent="0.25">
      <c r="D318" s="69">
        <f t="shared" si="32"/>
        <v>307</v>
      </c>
      <c r="E318" s="72">
        <f t="shared" si="33"/>
        <v>53874</v>
      </c>
      <c r="F318" s="70">
        <f t="shared" si="34"/>
        <v>0</v>
      </c>
      <c r="G318" s="83">
        <f t="shared" si="28"/>
        <v>0</v>
      </c>
      <c r="H318" s="83">
        <f t="shared" si="29"/>
        <v>0</v>
      </c>
      <c r="I318" s="83">
        <f t="shared" si="30"/>
        <v>0</v>
      </c>
      <c r="J318" s="84">
        <f t="shared" si="31"/>
        <v>0</v>
      </c>
    </row>
    <row r="319" spans="4:10" ht="15.75" x14ac:dyDescent="0.25">
      <c r="D319" s="69">
        <f t="shared" si="32"/>
        <v>308</v>
      </c>
      <c r="E319" s="72">
        <f t="shared" si="33"/>
        <v>53905</v>
      </c>
      <c r="F319" s="70">
        <f t="shared" si="34"/>
        <v>0</v>
      </c>
      <c r="G319" s="83">
        <f t="shared" si="28"/>
        <v>0</v>
      </c>
      <c r="H319" s="83">
        <f t="shared" si="29"/>
        <v>0</v>
      </c>
      <c r="I319" s="83">
        <f t="shared" si="30"/>
        <v>0</v>
      </c>
      <c r="J319" s="84">
        <f t="shared" si="31"/>
        <v>0</v>
      </c>
    </row>
    <row r="320" spans="4:10" ht="15.75" x14ac:dyDescent="0.25">
      <c r="D320" s="69">
        <f t="shared" si="32"/>
        <v>309</v>
      </c>
      <c r="E320" s="72">
        <f t="shared" si="33"/>
        <v>53936</v>
      </c>
      <c r="F320" s="70">
        <f t="shared" si="34"/>
        <v>0</v>
      </c>
      <c r="G320" s="83">
        <f t="shared" si="28"/>
        <v>0</v>
      </c>
      <c r="H320" s="83">
        <f t="shared" si="29"/>
        <v>0</v>
      </c>
      <c r="I320" s="83">
        <f t="shared" si="30"/>
        <v>0</v>
      </c>
      <c r="J320" s="84">
        <f t="shared" si="31"/>
        <v>0</v>
      </c>
    </row>
    <row r="321" spans="4:10" ht="15.75" x14ac:dyDescent="0.25">
      <c r="D321" s="69">
        <f t="shared" si="32"/>
        <v>310</v>
      </c>
      <c r="E321" s="72">
        <f t="shared" si="33"/>
        <v>53966</v>
      </c>
      <c r="F321" s="70">
        <f t="shared" si="34"/>
        <v>0</v>
      </c>
      <c r="G321" s="83">
        <f t="shared" si="28"/>
        <v>0</v>
      </c>
      <c r="H321" s="83">
        <f t="shared" si="29"/>
        <v>0</v>
      </c>
      <c r="I321" s="83">
        <f t="shared" si="30"/>
        <v>0</v>
      </c>
      <c r="J321" s="84">
        <f t="shared" si="31"/>
        <v>0</v>
      </c>
    </row>
    <row r="322" spans="4:10" ht="15.75" x14ac:dyDescent="0.25">
      <c r="D322" s="69">
        <f t="shared" si="32"/>
        <v>311</v>
      </c>
      <c r="E322" s="72">
        <f t="shared" si="33"/>
        <v>53997</v>
      </c>
      <c r="F322" s="70">
        <f t="shared" si="34"/>
        <v>0</v>
      </c>
      <c r="G322" s="83">
        <f t="shared" si="28"/>
        <v>0</v>
      </c>
      <c r="H322" s="83">
        <f t="shared" si="29"/>
        <v>0</v>
      </c>
      <c r="I322" s="83">
        <f t="shared" si="30"/>
        <v>0</v>
      </c>
      <c r="J322" s="84">
        <f t="shared" si="31"/>
        <v>0</v>
      </c>
    </row>
    <row r="323" spans="4:10" ht="15.75" x14ac:dyDescent="0.25">
      <c r="D323" s="69">
        <f t="shared" si="32"/>
        <v>312</v>
      </c>
      <c r="E323" s="72">
        <f t="shared" si="33"/>
        <v>54027</v>
      </c>
      <c r="F323" s="70">
        <f t="shared" si="34"/>
        <v>0</v>
      </c>
      <c r="G323" s="83">
        <f t="shared" si="28"/>
        <v>0</v>
      </c>
      <c r="H323" s="83">
        <f t="shared" si="29"/>
        <v>0</v>
      </c>
      <c r="I323" s="83">
        <f t="shared" si="30"/>
        <v>0</v>
      </c>
      <c r="J323" s="84">
        <f t="shared" si="31"/>
        <v>0</v>
      </c>
    </row>
    <row r="324" spans="4:10" ht="15.75" x14ac:dyDescent="0.25">
      <c r="D324" s="69">
        <f t="shared" si="32"/>
        <v>313</v>
      </c>
      <c r="E324" s="72">
        <f t="shared" si="33"/>
        <v>54058</v>
      </c>
      <c r="F324" s="70">
        <f t="shared" si="34"/>
        <v>0</v>
      </c>
      <c r="G324" s="83">
        <f t="shared" si="28"/>
        <v>0</v>
      </c>
      <c r="H324" s="83">
        <f t="shared" si="29"/>
        <v>0</v>
      </c>
      <c r="I324" s="83">
        <f t="shared" si="30"/>
        <v>0</v>
      </c>
      <c r="J324" s="84">
        <f t="shared" si="31"/>
        <v>0</v>
      </c>
    </row>
    <row r="325" spans="4:10" ht="15.75" x14ac:dyDescent="0.25">
      <c r="D325" s="69">
        <f t="shared" si="32"/>
        <v>314</v>
      </c>
      <c r="E325" s="72">
        <f t="shared" si="33"/>
        <v>54089</v>
      </c>
      <c r="F325" s="70">
        <f t="shared" si="34"/>
        <v>0</v>
      </c>
      <c r="G325" s="83">
        <f t="shared" si="28"/>
        <v>0</v>
      </c>
      <c r="H325" s="83">
        <f t="shared" si="29"/>
        <v>0</v>
      </c>
      <c r="I325" s="83">
        <f t="shared" si="30"/>
        <v>0</v>
      </c>
      <c r="J325" s="84">
        <f t="shared" si="31"/>
        <v>0</v>
      </c>
    </row>
    <row r="326" spans="4:10" ht="15.75" x14ac:dyDescent="0.25">
      <c r="D326" s="69">
        <f t="shared" si="32"/>
        <v>315</v>
      </c>
      <c r="E326" s="72">
        <f t="shared" si="33"/>
        <v>54118</v>
      </c>
      <c r="F326" s="70">
        <f t="shared" si="34"/>
        <v>0</v>
      </c>
      <c r="G326" s="83">
        <f t="shared" si="28"/>
        <v>0</v>
      </c>
      <c r="H326" s="83">
        <f t="shared" si="29"/>
        <v>0</v>
      </c>
      <c r="I326" s="83">
        <f t="shared" si="30"/>
        <v>0</v>
      </c>
      <c r="J326" s="84">
        <f t="shared" si="31"/>
        <v>0</v>
      </c>
    </row>
    <row r="327" spans="4:10" ht="15.75" x14ac:dyDescent="0.25">
      <c r="D327" s="69">
        <f t="shared" si="32"/>
        <v>316</v>
      </c>
      <c r="E327" s="72">
        <f t="shared" si="33"/>
        <v>54149</v>
      </c>
      <c r="F327" s="70">
        <f t="shared" si="34"/>
        <v>0</v>
      </c>
      <c r="G327" s="83">
        <f t="shared" si="28"/>
        <v>0</v>
      </c>
      <c r="H327" s="83">
        <f t="shared" si="29"/>
        <v>0</v>
      </c>
      <c r="I327" s="83">
        <f t="shared" si="30"/>
        <v>0</v>
      </c>
      <c r="J327" s="84">
        <f t="shared" si="31"/>
        <v>0</v>
      </c>
    </row>
    <row r="328" spans="4:10" ht="15.75" x14ac:dyDescent="0.25">
      <c r="D328" s="69">
        <f t="shared" si="32"/>
        <v>317</v>
      </c>
      <c r="E328" s="72">
        <f t="shared" si="33"/>
        <v>54179</v>
      </c>
      <c r="F328" s="70">
        <f t="shared" si="34"/>
        <v>0</v>
      </c>
      <c r="G328" s="83">
        <f t="shared" si="28"/>
        <v>0</v>
      </c>
      <c r="H328" s="83">
        <f t="shared" si="29"/>
        <v>0</v>
      </c>
      <c r="I328" s="83">
        <f t="shared" si="30"/>
        <v>0</v>
      </c>
      <c r="J328" s="84">
        <f t="shared" si="31"/>
        <v>0</v>
      </c>
    </row>
    <row r="329" spans="4:10" ht="15.75" x14ac:dyDescent="0.25">
      <c r="D329" s="69">
        <f t="shared" si="32"/>
        <v>318</v>
      </c>
      <c r="E329" s="72">
        <f t="shared" si="33"/>
        <v>54210</v>
      </c>
      <c r="F329" s="70">
        <f t="shared" si="34"/>
        <v>0</v>
      </c>
      <c r="G329" s="83">
        <f t="shared" si="28"/>
        <v>0</v>
      </c>
      <c r="H329" s="83">
        <f t="shared" si="29"/>
        <v>0</v>
      </c>
      <c r="I329" s="83">
        <f t="shared" si="30"/>
        <v>0</v>
      </c>
      <c r="J329" s="84">
        <f t="shared" si="31"/>
        <v>0</v>
      </c>
    </row>
    <row r="330" spans="4:10" ht="15.75" x14ac:dyDescent="0.25">
      <c r="D330" s="69">
        <f t="shared" si="32"/>
        <v>319</v>
      </c>
      <c r="E330" s="72">
        <f t="shared" si="33"/>
        <v>54240</v>
      </c>
      <c r="F330" s="70">
        <f t="shared" si="34"/>
        <v>0</v>
      </c>
      <c r="G330" s="83">
        <f t="shared" si="28"/>
        <v>0</v>
      </c>
      <c r="H330" s="83">
        <f t="shared" si="29"/>
        <v>0</v>
      </c>
      <c r="I330" s="83">
        <f t="shared" si="30"/>
        <v>0</v>
      </c>
      <c r="J330" s="84">
        <f t="shared" si="31"/>
        <v>0</v>
      </c>
    </row>
    <row r="331" spans="4:10" ht="15.75" x14ac:dyDescent="0.25">
      <c r="D331" s="69">
        <f t="shared" si="32"/>
        <v>320</v>
      </c>
      <c r="E331" s="72">
        <f t="shared" si="33"/>
        <v>54271</v>
      </c>
      <c r="F331" s="70">
        <f t="shared" si="34"/>
        <v>0</v>
      </c>
      <c r="G331" s="83">
        <f t="shared" si="28"/>
        <v>0</v>
      </c>
      <c r="H331" s="83">
        <f t="shared" si="29"/>
        <v>0</v>
      </c>
      <c r="I331" s="83">
        <f t="shared" si="30"/>
        <v>0</v>
      </c>
      <c r="J331" s="84">
        <f t="shared" si="31"/>
        <v>0</v>
      </c>
    </row>
    <row r="332" spans="4:10" ht="15.75" x14ac:dyDescent="0.25">
      <c r="D332" s="69">
        <f t="shared" si="32"/>
        <v>321</v>
      </c>
      <c r="E332" s="72">
        <f t="shared" si="33"/>
        <v>54302</v>
      </c>
      <c r="F332" s="70">
        <f t="shared" si="34"/>
        <v>0</v>
      </c>
      <c r="G332" s="83">
        <f t="shared" si="28"/>
        <v>0</v>
      </c>
      <c r="H332" s="83">
        <f t="shared" si="29"/>
        <v>0</v>
      </c>
      <c r="I332" s="83">
        <f t="shared" si="30"/>
        <v>0</v>
      </c>
      <c r="J332" s="84">
        <f t="shared" si="31"/>
        <v>0</v>
      </c>
    </row>
    <row r="333" spans="4:10" ht="15.75" x14ac:dyDescent="0.25">
      <c r="D333" s="69">
        <f t="shared" si="32"/>
        <v>322</v>
      </c>
      <c r="E333" s="72">
        <f t="shared" si="33"/>
        <v>54332</v>
      </c>
      <c r="F333" s="70">
        <f t="shared" si="34"/>
        <v>0</v>
      </c>
      <c r="G333" s="83">
        <f t="shared" ref="G333:G371" si="35">PMT(($B$11/12),$B$12,-$B$15,0,0)</f>
        <v>0</v>
      </c>
      <c r="H333" s="83">
        <f t="shared" ref="H333:H371" si="36">(F333*$B$11)/12</f>
        <v>0</v>
      </c>
      <c r="I333" s="83">
        <f t="shared" ref="I333:I371" si="37">G333-H333</f>
        <v>0</v>
      </c>
      <c r="J333" s="84">
        <f t="shared" ref="J333:J371" si="38">F333-I333</f>
        <v>0</v>
      </c>
    </row>
    <row r="334" spans="4:10" ht="15.75" x14ac:dyDescent="0.25">
      <c r="D334" s="69">
        <f t="shared" ref="D334:D371" si="39">D333+1</f>
        <v>323</v>
      </c>
      <c r="E334" s="72">
        <f t="shared" ref="E334:E371" si="40">EDATE(E333,1)</f>
        <v>54363</v>
      </c>
      <c r="F334" s="70">
        <f t="shared" ref="F334:F371" si="41">J333</f>
        <v>0</v>
      </c>
      <c r="G334" s="83">
        <f t="shared" si="35"/>
        <v>0</v>
      </c>
      <c r="H334" s="83">
        <f t="shared" si="36"/>
        <v>0</v>
      </c>
      <c r="I334" s="83">
        <f t="shared" si="37"/>
        <v>0</v>
      </c>
      <c r="J334" s="84">
        <f t="shared" si="38"/>
        <v>0</v>
      </c>
    </row>
    <row r="335" spans="4:10" ht="15.75" x14ac:dyDescent="0.25">
      <c r="D335" s="69">
        <f t="shared" si="39"/>
        <v>324</v>
      </c>
      <c r="E335" s="72">
        <f t="shared" si="40"/>
        <v>54393</v>
      </c>
      <c r="F335" s="70">
        <f t="shared" si="41"/>
        <v>0</v>
      </c>
      <c r="G335" s="83">
        <f t="shared" si="35"/>
        <v>0</v>
      </c>
      <c r="H335" s="83">
        <f t="shared" si="36"/>
        <v>0</v>
      </c>
      <c r="I335" s="83">
        <f t="shared" si="37"/>
        <v>0</v>
      </c>
      <c r="J335" s="84">
        <f t="shared" si="38"/>
        <v>0</v>
      </c>
    </row>
    <row r="336" spans="4:10" ht="15.75" x14ac:dyDescent="0.25">
      <c r="D336" s="69">
        <f t="shared" si="39"/>
        <v>325</v>
      </c>
      <c r="E336" s="72">
        <f t="shared" si="40"/>
        <v>54424</v>
      </c>
      <c r="F336" s="70">
        <f t="shared" si="41"/>
        <v>0</v>
      </c>
      <c r="G336" s="83">
        <f t="shared" si="35"/>
        <v>0</v>
      </c>
      <c r="H336" s="83">
        <f t="shared" si="36"/>
        <v>0</v>
      </c>
      <c r="I336" s="83">
        <f t="shared" si="37"/>
        <v>0</v>
      </c>
      <c r="J336" s="84">
        <f t="shared" si="38"/>
        <v>0</v>
      </c>
    </row>
    <row r="337" spans="4:10" ht="15.75" x14ac:dyDescent="0.25">
      <c r="D337" s="69">
        <f t="shared" si="39"/>
        <v>326</v>
      </c>
      <c r="E337" s="72">
        <f t="shared" si="40"/>
        <v>54455</v>
      </c>
      <c r="F337" s="70">
        <f t="shared" si="41"/>
        <v>0</v>
      </c>
      <c r="G337" s="83">
        <f t="shared" si="35"/>
        <v>0</v>
      </c>
      <c r="H337" s="83">
        <f t="shared" si="36"/>
        <v>0</v>
      </c>
      <c r="I337" s="83">
        <f t="shared" si="37"/>
        <v>0</v>
      </c>
      <c r="J337" s="84">
        <f t="shared" si="38"/>
        <v>0</v>
      </c>
    </row>
    <row r="338" spans="4:10" ht="15.75" x14ac:dyDescent="0.25">
      <c r="D338" s="69">
        <f t="shared" si="39"/>
        <v>327</v>
      </c>
      <c r="E338" s="72">
        <f t="shared" si="40"/>
        <v>54483</v>
      </c>
      <c r="F338" s="70">
        <f t="shared" si="41"/>
        <v>0</v>
      </c>
      <c r="G338" s="83">
        <f t="shared" si="35"/>
        <v>0</v>
      </c>
      <c r="H338" s="83">
        <f t="shared" si="36"/>
        <v>0</v>
      </c>
      <c r="I338" s="83">
        <f t="shared" si="37"/>
        <v>0</v>
      </c>
      <c r="J338" s="84">
        <f t="shared" si="38"/>
        <v>0</v>
      </c>
    </row>
    <row r="339" spans="4:10" ht="15.75" x14ac:dyDescent="0.25">
      <c r="D339" s="69">
        <f t="shared" si="39"/>
        <v>328</v>
      </c>
      <c r="E339" s="72">
        <f t="shared" si="40"/>
        <v>54514</v>
      </c>
      <c r="F339" s="70">
        <f t="shared" si="41"/>
        <v>0</v>
      </c>
      <c r="G339" s="83">
        <f t="shared" si="35"/>
        <v>0</v>
      </c>
      <c r="H339" s="83">
        <f t="shared" si="36"/>
        <v>0</v>
      </c>
      <c r="I339" s="83">
        <f t="shared" si="37"/>
        <v>0</v>
      </c>
      <c r="J339" s="84">
        <f t="shared" si="38"/>
        <v>0</v>
      </c>
    </row>
    <row r="340" spans="4:10" ht="15.75" x14ac:dyDescent="0.25">
      <c r="D340" s="69">
        <f t="shared" si="39"/>
        <v>329</v>
      </c>
      <c r="E340" s="72">
        <f t="shared" si="40"/>
        <v>54544</v>
      </c>
      <c r="F340" s="70">
        <f t="shared" si="41"/>
        <v>0</v>
      </c>
      <c r="G340" s="83">
        <f t="shared" si="35"/>
        <v>0</v>
      </c>
      <c r="H340" s="83">
        <f t="shared" si="36"/>
        <v>0</v>
      </c>
      <c r="I340" s="83">
        <f t="shared" si="37"/>
        <v>0</v>
      </c>
      <c r="J340" s="84">
        <f t="shared" si="38"/>
        <v>0</v>
      </c>
    </row>
    <row r="341" spans="4:10" ht="15.75" x14ac:dyDescent="0.25">
      <c r="D341" s="69">
        <f t="shared" si="39"/>
        <v>330</v>
      </c>
      <c r="E341" s="72">
        <f t="shared" si="40"/>
        <v>54575</v>
      </c>
      <c r="F341" s="70">
        <f t="shared" si="41"/>
        <v>0</v>
      </c>
      <c r="G341" s="83">
        <f t="shared" si="35"/>
        <v>0</v>
      </c>
      <c r="H341" s="83">
        <f t="shared" si="36"/>
        <v>0</v>
      </c>
      <c r="I341" s="83">
        <f t="shared" si="37"/>
        <v>0</v>
      </c>
      <c r="J341" s="84">
        <f t="shared" si="38"/>
        <v>0</v>
      </c>
    </row>
    <row r="342" spans="4:10" ht="15.75" x14ac:dyDescent="0.25">
      <c r="D342" s="69">
        <f t="shared" si="39"/>
        <v>331</v>
      </c>
      <c r="E342" s="72">
        <f t="shared" si="40"/>
        <v>54605</v>
      </c>
      <c r="F342" s="70">
        <f t="shared" si="41"/>
        <v>0</v>
      </c>
      <c r="G342" s="83">
        <f t="shared" si="35"/>
        <v>0</v>
      </c>
      <c r="H342" s="83">
        <f t="shared" si="36"/>
        <v>0</v>
      </c>
      <c r="I342" s="83">
        <f t="shared" si="37"/>
        <v>0</v>
      </c>
      <c r="J342" s="84">
        <f t="shared" si="38"/>
        <v>0</v>
      </c>
    </row>
    <row r="343" spans="4:10" ht="15.75" x14ac:dyDescent="0.25">
      <c r="D343" s="69">
        <f t="shared" si="39"/>
        <v>332</v>
      </c>
      <c r="E343" s="72">
        <f t="shared" si="40"/>
        <v>54636</v>
      </c>
      <c r="F343" s="70">
        <f t="shared" si="41"/>
        <v>0</v>
      </c>
      <c r="G343" s="83">
        <f t="shared" si="35"/>
        <v>0</v>
      </c>
      <c r="H343" s="83">
        <f t="shared" si="36"/>
        <v>0</v>
      </c>
      <c r="I343" s="83">
        <f t="shared" si="37"/>
        <v>0</v>
      </c>
      <c r="J343" s="84">
        <f t="shared" si="38"/>
        <v>0</v>
      </c>
    </row>
    <row r="344" spans="4:10" ht="15.75" x14ac:dyDescent="0.25">
      <c r="D344" s="69">
        <f t="shared" si="39"/>
        <v>333</v>
      </c>
      <c r="E344" s="72">
        <f t="shared" si="40"/>
        <v>54667</v>
      </c>
      <c r="F344" s="70">
        <f t="shared" si="41"/>
        <v>0</v>
      </c>
      <c r="G344" s="83">
        <f t="shared" si="35"/>
        <v>0</v>
      </c>
      <c r="H344" s="83">
        <f t="shared" si="36"/>
        <v>0</v>
      </c>
      <c r="I344" s="83">
        <f t="shared" si="37"/>
        <v>0</v>
      </c>
      <c r="J344" s="84">
        <f t="shared" si="38"/>
        <v>0</v>
      </c>
    </row>
    <row r="345" spans="4:10" ht="15.75" x14ac:dyDescent="0.25">
      <c r="D345" s="69">
        <f t="shared" si="39"/>
        <v>334</v>
      </c>
      <c r="E345" s="72">
        <f t="shared" si="40"/>
        <v>54697</v>
      </c>
      <c r="F345" s="70">
        <f t="shared" si="41"/>
        <v>0</v>
      </c>
      <c r="G345" s="83">
        <f t="shared" si="35"/>
        <v>0</v>
      </c>
      <c r="H345" s="83">
        <f t="shared" si="36"/>
        <v>0</v>
      </c>
      <c r="I345" s="83">
        <f t="shared" si="37"/>
        <v>0</v>
      </c>
      <c r="J345" s="84">
        <f t="shared" si="38"/>
        <v>0</v>
      </c>
    </row>
    <row r="346" spans="4:10" ht="15.75" x14ac:dyDescent="0.25">
      <c r="D346" s="69">
        <f t="shared" si="39"/>
        <v>335</v>
      </c>
      <c r="E346" s="72">
        <f t="shared" si="40"/>
        <v>54728</v>
      </c>
      <c r="F346" s="70">
        <f t="shared" si="41"/>
        <v>0</v>
      </c>
      <c r="G346" s="83">
        <f t="shared" si="35"/>
        <v>0</v>
      </c>
      <c r="H346" s="83">
        <f t="shared" si="36"/>
        <v>0</v>
      </c>
      <c r="I346" s="83">
        <f t="shared" si="37"/>
        <v>0</v>
      </c>
      <c r="J346" s="84">
        <f t="shared" si="38"/>
        <v>0</v>
      </c>
    </row>
    <row r="347" spans="4:10" ht="15.75" x14ac:dyDescent="0.25">
      <c r="D347" s="69">
        <f t="shared" si="39"/>
        <v>336</v>
      </c>
      <c r="E347" s="72">
        <f t="shared" si="40"/>
        <v>54758</v>
      </c>
      <c r="F347" s="70">
        <f t="shared" si="41"/>
        <v>0</v>
      </c>
      <c r="G347" s="83">
        <f t="shared" si="35"/>
        <v>0</v>
      </c>
      <c r="H347" s="83">
        <f t="shared" si="36"/>
        <v>0</v>
      </c>
      <c r="I347" s="83">
        <f t="shared" si="37"/>
        <v>0</v>
      </c>
      <c r="J347" s="84">
        <f t="shared" si="38"/>
        <v>0</v>
      </c>
    </row>
    <row r="348" spans="4:10" ht="15.75" x14ac:dyDescent="0.25">
      <c r="D348" s="69">
        <f t="shared" si="39"/>
        <v>337</v>
      </c>
      <c r="E348" s="72">
        <f t="shared" si="40"/>
        <v>54789</v>
      </c>
      <c r="F348" s="70">
        <f t="shared" si="41"/>
        <v>0</v>
      </c>
      <c r="G348" s="83">
        <f t="shared" si="35"/>
        <v>0</v>
      </c>
      <c r="H348" s="83">
        <f t="shared" si="36"/>
        <v>0</v>
      </c>
      <c r="I348" s="83">
        <f t="shared" si="37"/>
        <v>0</v>
      </c>
      <c r="J348" s="84">
        <f t="shared" si="38"/>
        <v>0</v>
      </c>
    </row>
    <row r="349" spans="4:10" ht="15.75" x14ac:dyDescent="0.25">
      <c r="D349" s="69">
        <f t="shared" si="39"/>
        <v>338</v>
      </c>
      <c r="E349" s="72">
        <f t="shared" si="40"/>
        <v>54820</v>
      </c>
      <c r="F349" s="70">
        <f t="shared" si="41"/>
        <v>0</v>
      </c>
      <c r="G349" s="83">
        <f t="shared" si="35"/>
        <v>0</v>
      </c>
      <c r="H349" s="83">
        <f t="shared" si="36"/>
        <v>0</v>
      </c>
      <c r="I349" s="83">
        <f t="shared" si="37"/>
        <v>0</v>
      </c>
      <c r="J349" s="84">
        <f t="shared" si="38"/>
        <v>0</v>
      </c>
    </row>
    <row r="350" spans="4:10" ht="15.75" x14ac:dyDescent="0.25">
      <c r="D350" s="69">
        <f t="shared" si="39"/>
        <v>339</v>
      </c>
      <c r="E350" s="72">
        <f t="shared" si="40"/>
        <v>54848</v>
      </c>
      <c r="F350" s="70">
        <f t="shared" si="41"/>
        <v>0</v>
      </c>
      <c r="G350" s="83">
        <f t="shared" si="35"/>
        <v>0</v>
      </c>
      <c r="H350" s="83">
        <f t="shared" si="36"/>
        <v>0</v>
      </c>
      <c r="I350" s="83">
        <f t="shared" si="37"/>
        <v>0</v>
      </c>
      <c r="J350" s="84">
        <f t="shared" si="38"/>
        <v>0</v>
      </c>
    </row>
    <row r="351" spans="4:10" ht="15.75" x14ac:dyDescent="0.25">
      <c r="D351" s="69">
        <f t="shared" si="39"/>
        <v>340</v>
      </c>
      <c r="E351" s="72">
        <f t="shared" si="40"/>
        <v>54879</v>
      </c>
      <c r="F351" s="70">
        <f t="shared" si="41"/>
        <v>0</v>
      </c>
      <c r="G351" s="83">
        <f t="shared" si="35"/>
        <v>0</v>
      </c>
      <c r="H351" s="83">
        <f t="shared" si="36"/>
        <v>0</v>
      </c>
      <c r="I351" s="83">
        <f t="shared" si="37"/>
        <v>0</v>
      </c>
      <c r="J351" s="84">
        <f t="shared" si="38"/>
        <v>0</v>
      </c>
    </row>
    <row r="352" spans="4:10" ht="15.75" x14ac:dyDescent="0.25">
      <c r="D352" s="69">
        <f t="shared" si="39"/>
        <v>341</v>
      </c>
      <c r="E352" s="72">
        <f t="shared" si="40"/>
        <v>54909</v>
      </c>
      <c r="F352" s="70">
        <f t="shared" si="41"/>
        <v>0</v>
      </c>
      <c r="G352" s="83">
        <f t="shared" si="35"/>
        <v>0</v>
      </c>
      <c r="H352" s="83">
        <f t="shared" si="36"/>
        <v>0</v>
      </c>
      <c r="I352" s="83">
        <f t="shared" si="37"/>
        <v>0</v>
      </c>
      <c r="J352" s="84">
        <f t="shared" si="38"/>
        <v>0</v>
      </c>
    </row>
    <row r="353" spans="4:10" ht="15.75" x14ac:dyDescent="0.25">
      <c r="D353" s="69">
        <f t="shared" si="39"/>
        <v>342</v>
      </c>
      <c r="E353" s="72">
        <f t="shared" si="40"/>
        <v>54940</v>
      </c>
      <c r="F353" s="70">
        <f t="shared" si="41"/>
        <v>0</v>
      </c>
      <c r="G353" s="83">
        <f t="shared" si="35"/>
        <v>0</v>
      </c>
      <c r="H353" s="83">
        <f t="shared" si="36"/>
        <v>0</v>
      </c>
      <c r="I353" s="83">
        <f t="shared" si="37"/>
        <v>0</v>
      </c>
      <c r="J353" s="84">
        <f t="shared" si="38"/>
        <v>0</v>
      </c>
    </row>
    <row r="354" spans="4:10" ht="15.75" x14ac:dyDescent="0.25">
      <c r="D354" s="69">
        <f t="shared" si="39"/>
        <v>343</v>
      </c>
      <c r="E354" s="72">
        <f t="shared" si="40"/>
        <v>54970</v>
      </c>
      <c r="F354" s="70">
        <f t="shared" si="41"/>
        <v>0</v>
      </c>
      <c r="G354" s="83">
        <f t="shared" si="35"/>
        <v>0</v>
      </c>
      <c r="H354" s="83">
        <f t="shared" si="36"/>
        <v>0</v>
      </c>
      <c r="I354" s="83">
        <f t="shared" si="37"/>
        <v>0</v>
      </c>
      <c r="J354" s="84">
        <f t="shared" si="38"/>
        <v>0</v>
      </c>
    </row>
    <row r="355" spans="4:10" ht="15.75" x14ac:dyDescent="0.25">
      <c r="D355" s="69">
        <f t="shared" si="39"/>
        <v>344</v>
      </c>
      <c r="E355" s="72">
        <f t="shared" si="40"/>
        <v>55001</v>
      </c>
      <c r="F355" s="70">
        <f t="shared" si="41"/>
        <v>0</v>
      </c>
      <c r="G355" s="83">
        <f t="shared" si="35"/>
        <v>0</v>
      </c>
      <c r="H355" s="83">
        <f t="shared" si="36"/>
        <v>0</v>
      </c>
      <c r="I355" s="83">
        <f t="shared" si="37"/>
        <v>0</v>
      </c>
      <c r="J355" s="84">
        <f t="shared" si="38"/>
        <v>0</v>
      </c>
    </row>
    <row r="356" spans="4:10" ht="15.75" x14ac:dyDescent="0.25">
      <c r="D356" s="69">
        <f t="shared" si="39"/>
        <v>345</v>
      </c>
      <c r="E356" s="72">
        <f t="shared" si="40"/>
        <v>55032</v>
      </c>
      <c r="F356" s="70">
        <f t="shared" si="41"/>
        <v>0</v>
      </c>
      <c r="G356" s="83">
        <f t="shared" si="35"/>
        <v>0</v>
      </c>
      <c r="H356" s="83">
        <f t="shared" si="36"/>
        <v>0</v>
      </c>
      <c r="I356" s="83">
        <f t="shared" si="37"/>
        <v>0</v>
      </c>
      <c r="J356" s="84">
        <f t="shared" si="38"/>
        <v>0</v>
      </c>
    </row>
    <row r="357" spans="4:10" ht="15.75" x14ac:dyDescent="0.25">
      <c r="D357" s="69">
        <f t="shared" si="39"/>
        <v>346</v>
      </c>
      <c r="E357" s="72">
        <f t="shared" si="40"/>
        <v>55062</v>
      </c>
      <c r="F357" s="70">
        <f t="shared" si="41"/>
        <v>0</v>
      </c>
      <c r="G357" s="83">
        <f t="shared" si="35"/>
        <v>0</v>
      </c>
      <c r="H357" s="83">
        <f t="shared" si="36"/>
        <v>0</v>
      </c>
      <c r="I357" s="83">
        <f t="shared" si="37"/>
        <v>0</v>
      </c>
      <c r="J357" s="84">
        <f t="shared" si="38"/>
        <v>0</v>
      </c>
    </row>
    <row r="358" spans="4:10" ht="15.75" x14ac:dyDescent="0.25">
      <c r="D358" s="69">
        <f t="shared" si="39"/>
        <v>347</v>
      </c>
      <c r="E358" s="72">
        <f t="shared" si="40"/>
        <v>55093</v>
      </c>
      <c r="F358" s="70">
        <f t="shared" si="41"/>
        <v>0</v>
      </c>
      <c r="G358" s="83">
        <f t="shared" si="35"/>
        <v>0</v>
      </c>
      <c r="H358" s="83">
        <f t="shared" si="36"/>
        <v>0</v>
      </c>
      <c r="I358" s="83">
        <f t="shared" si="37"/>
        <v>0</v>
      </c>
      <c r="J358" s="84">
        <f t="shared" si="38"/>
        <v>0</v>
      </c>
    </row>
    <row r="359" spans="4:10" ht="15.75" x14ac:dyDescent="0.25">
      <c r="D359" s="69">
        <f t="shared" si="39"/>
        <v>348</v>
      </c>
      <c r="E359" s="72">
        <f t="shared" si="40"/>
        <v>55123</v>
      </c>
      <c r="F359" s="70">
        <f t="shared" si="41"/>
        <v>0</v>
      </c>
      <c r="G359" s="83">
        <f t="shared" si="35"/>
        <v>0</v>
      </c>
      <c r="H359" s="83">
        <f t="shared" si="36"/>
        <v>0</v>
      </c>
      <c r="I359" s="83">
        <f t="shared" si="37"/>
        <v>0</v>
      </c>
      <c r="J359" s="84">
        <f t="shared" si="38"/>
        <v>0</v>
      </c>
    </row>
    <row r="360" spans="4:10" ht="15.75" x14ac:dyDescent="0.25">
      <c r="D360" s="69">
        <f t="shared" si="39"/>
        <v>349</v>
      </c>
      <c r="E360" s="72">
        <f t="shared" si="40"/>
        <v>55154</v>
      </c>
      <c r="F360" s="70">
        <f t="shared" si="41"/>
        <v>0</v>
      </c>
      <c r="G360" s="83">
        <f t="shared" si="35"/>
        <v>0</v>
      </c>
      <c r="H360" s="83">
        <f t="shared" si="36"/>
        <v>0</v>
      </c>
      <c r="I360" s="83">
        <f t="shared" si="37"/>
        <v>0</v>
      </c>
      <c r="J360" s="84">
        <f t="shared" si="38"/>
        <v>0</v>
      </c>
    </row>
    <row r="361" spans="4:10" ht="15.75" x14ac:dyDescent="0.25">
      <c r="D361" s="69">
        <f t="shared" si="39"/>
        <v>350</v>
      </c>
      <c r="E361" s="72">
        <f t="shared" si="40"/>
        <v>55185</v>
      </c>
      <c r="F361" s="70">
        <f t="shared" si="41"/>
        <v>0</v>
      </c>
      <c r="G361" s="83">
        <f t="shared" si="35"/>
        <v>0</v>
      </c>
      <c r="H361" s="83">
        <f t="shared" si="36"/>
        <v>0</v>
      </c>
      <c r="I361" s="83">
        <f t="shared" si="37"/>
        <v>0</v>
      </c>
      <c r="J361" s="84">
        <f t="shared" si="38"/>
        <v>0</v>
      </c>
    </row>
    <row r="362" spans="4:10" ht="15.75" x14ac:dyDescent="0.25">
      <c r="D362" s="69">
        <f t="shared" si="39"/>
        <v>351</v>
      </c>
      <c r="E362" s="72">
        <f t="shared" si="40"/>
        <v>55213</v>
      </c>
      <c r="F362" s="70">
        <f t="shared" si="41"/>
        <v>0</v>
      </c>
      <c r="G362" s="83">
        <f t="shared" si="35"/>
        <v>0</v>
      </c>
      <c r="H362" s="83">
        <f t="shared" si="36"/>
        <v>0</v>
      </c>
      <c r="I362" s="83">
        <f t="shared" si="37"/>
        <v>0</v>
      </c>
      <c r="J362" s="84">
        <f t="shared" si="38"/>
        <v>0</v>
      </c>
    </row>
    <row r="363" spans="4:10" ht="15.75" x14ac:dyDescent="0.25">
      <c r="D363" s="69">
        <f t="shared" si="39"/>
        <v>352</v>
      </c>
      <c r="E363" s="72">
        <f t="shared" si="40"/>
        <v>55244</v>
      </c>
      <c r="F363" s="70">
        <f t="shared" si="41"/>
        <v>0</v>
      </c>
      <c r="G363" s="83">
        <f t="shared" si="35"/>
        <v>0</v>
      </c>
      <c r="H363" s="83">
        <f t="shared" si="36"/>
        <v>0</v>
      </c>
      <c r="I363" s="83">
        <f t="shared" si="37"/>
        <v>0</v>
      </c>
      <c r="J363" s="84">
        <f t="shared" si="38"/>
        <v>0</v>
      </c>
    </row>
    <row r="364" spans="4:10" ht="15.75" x14ac:dyDescent="0.25">
      <c r="D364" s="69">
        <f t="shared" si="39"/>
        <v>353</v>
      </c>
      <c r="E364" s="72">
        <f t="shared" si="40"/>
        <v>55274</v>
      </c>
      <c r="F364" s="70">
        <f t="shared" si="41"/>
        <v>0</v>
      </c>
      <c r="G364" s="83">
        <f t="shared" si="35"/>
        <v>0</v>
      </c>
      <c r="H364" s="83">
        <f t="shared" si="36"/>
        <v>0</v>
      </c>
      <c r="I364" s="83">
        <f t="shared" si="37"/>
        <v>0</v>
      </c>
      <c r="J364" s="84">
        <f t="shared" si="38"/>
        <v>0</v>
      </c>
    </row>
    <row r="365" spans="4:10" ht="15.75" x14ac:dyDescent="0.25">
      <c r="D365" s="69">
        <f t="shared" si="39"/>
        <v>354</v>
      </c>
      <c r="E365" s="72">
        <f t="shared" si="40"/>
        <v>55305</v>
      </c>
      <c r="F365" s="70">
        <f t="shared" si="41"/>
        <v>0</v>
      </c>
      <c r="G365" s="83">
        <f t="shared" si="35"/>
        <v>0</v>
      </c>
      <c r="H365" s="83">
        <f t="shared" si="36"/>
        <v>0</v>
      </c>
      <c r="I365" s="83">
        <f t="shared" si="37"/>
        <v>0</v>
      </c>
      <c r="J365" s="84">
        <f t="shared" si="38"/>
        <v>0</v>
      </c>
    </row>
    <row r="366" spans="4:10" ht="15.75" x14ac:dyDescent="0.25">
      <c r="D366" s="69">
        <f t="shared" si="39"/>
        <v>355</v>
      </c>
      <c r="E366" s="72">
        <f t="shared" si="40"/>
        <v>55335</v>
      </c>
      <c r="F366" s="70">
        <f t="shared" si="41"/>
        <v>0</v>
      </c>
      <c r="G366" s="83">
        <f t="shared" si="35"/>
        <v>0</v>
      </c>
      <c r="H366" s="83">
        <f t="shared" si="36"/>
        <v>0</v>
      </c>
      <c r="I366" s="83">
        <f t="shared" si="37"/>
        <v>0</v>
      </c>
      <c r="J366" s="84">
        <f t="shared" si="38"/>
        <v>0</v>
      </c>
    </row>
    <row r="367" spans="4:10" ht="15.75" x14ac:dyDescent="0.25">
      <c r="D367" s="69">
        <f t="shared" si="39"/>
        <v>356</v>
      </c>
      <c r="E367" s="72">
        <f t="shared" si="40"/>
        <v>55366</v>
      </c>
      <c r="F367" s="70">
        <f t="shared" si="41"/>
        <v>0</v>
      </c>
      <c r="G367" s="83">
        <f t="shared" si="35"/>
        <v>0</v>
      </c>
      <c r="H367" s="83">
        <f t="shared" si="36"/>
        <v>0</v>
      </c>
      <c r="I367" s="83">
        <f t="shared" si="37"/>
        <v>0</v>
      </c>
      <c r="J367" s="84">
        <f t="shared" si="38"/>
        <v>0</v>
      </c>
    </row>
    <row r="368" spans="4:10" ht="15.75" x14ac:dyDescent="0.25">
      <c r="D368" s="69">
        <f t="shared" si="39"/>
        <v>357</v>
      </c>
      <c r="E368" s="72">
        <f t="shared" si="40"/>
        <v>55397</v>
      </c>
      <c r="F368" s="70">
        <f t="shared" si="41"/>
        <v>0</v>
      </c>
      <c r="G368" s="83">
        <f t="shared" si="35"/>
        <v>0</v>
      </c>
      <c r="H368" s="83">
        <f t="shared" si="36"/>
        <v>0</v>
      </c>
      <c r="I368" s="83">
        <f t="shared" si="37"/>
        <v>0</v>
      </c>
      <c r="J368" s="84">
        <f t="shared" si="38"/>
        <v>0</v>
      </c>
    </row>
    <row r="369" spans="4:10" ht="15.75" x14ac:dyDescent="0.25">
      <c r="D369" s="69">
        <f t="shared" si="39"/>
        <v>358</v>
      </c>
      <c r="E369" s="72">
        <f t="shared" si="40"/>
        <v>55427</v>
      </c>
      <c r="F369" s="70">
        <f t="shared" si="41"/>
        <v>0</v>
      </c>
      <c r="G369" s="83">
        <f t="shared" si="35"/>
        <v>0</v>
      </c>
      <c r="H369" s="83">
        <f t="shared" si="36"/>
        <v>0</v>
      </c>
      <c r="I369" s="83">
        <f t="shared" si="37"/>
        <v>0</v>
      </c>
      <c r="J369" s="84">
        <f t="shared" si="38"/>
        <v>0</v>
      </c>
    </row>
    <row r="370" spans="4:10" ht="15.75" x14ac:dyDescent="0.25">
      <c r="D370" s="69">
        <f t="shared" si="39"/>
        <v>359</v>
      </c>
      <c r="E370" s="72">
        <f t="shared" si="40"/>
        <v>55458</v>
      </c>
      <c r="F370" s="70">
        <f t="shared" si="41"/>
        <v>0</v>
      </c>
      <c r="G370" s="83">
        <f t="shared" si="35"/>
        <v>0</v>
      </c>
      <c r="H370" s="83">
        <f t="shared" si="36"/>
        <v>0</v>
      </c>
      <c r="I370" s="83">
        <f t="shared" si="37"/>
        <v>0</v>
      </c>
      <c r="J370" s="84">
        <f t="shared" si="38"/>
        <v>0</v>
      </c>
    </row>
    <row r="371" spans="4:10" ht="15.75" x14ac:dyDescent="0.25">
      <c r="D371" s="69">
        <f t="shared" si="39"/>
        <v>360</v>
      </c>
      <c r="E371" s="72">
        <f t="shared" si="40"/>
        <v>55488</v>
      </c>
      <c r="F371" s="70">
        <f t="shared" si="41"/>
        <v>0</v>
      </c>
      <c r="G371" s="83">
        <f t="shared" si="35"/>
        <v>0</v>
      </c>
      <c r="H371" s="83">
        <f t="shared" si="36"/>
        <v>0</v>
      </c>
      <c r="I371" s="83">
        <f t="shared" si="37"/>
        <v>0</v>
      </c>
      <c r="J371" s="84">
        <f t="shared" si="38"/>
        <v>0</v>
      </c>
    </row>
    <row r="372" spans="4:10" x14ac:dyDescent="0.3">
      <c r="D372" s="69"/>
    </row>
    <row r="373" spans="4:10" x14ac:dyDescent="0.3">
      <c r="D373" s="69"/>
    </row>
    <row r="374" spans="4:10" x14ac:dyDescent="0.3">
      <c r="D374" s="69"/>
    </row>
    <row r="375" spans="4:10" x14ac:dyDescent="0.3">
      <c r="D375" s="69"/>
    </row>
    <row r="376" spans="4:10" x14ac:dyDescent="0.3">
      <c r="D376" s="69"/>
    </row>
    <row r="377" spans="4:10" x14ac:dyDescent="0.3">
      <c r="D377" s="69"/>
    </row>
    <row r="378" spans="4:10" x14ac:dyDescent="0.3">
      <c r="D378" s="69"/>
    </row>
    <row r="379" spans="4:10" x14ac:dyDescent="0.3">
      <c r="D379" s="69"/>
    </row>
    <row r="380" spans="4:10" x14ac:dyDescent="0.3">
      <c r="D380" s="69"/>
    </row>
    <row r="381" spans="4:10" x14ac:dyDescent="0.3">
      <c r="D381" s="69"/>
    </row>
    <row r="382" spans="4:10" x14ac:dyDescent="0.3">
      <c r="D382" s="69"/>
    </row>
    <row r="383" spans="4:10" x14ac:dyDescent="0.3">
      <c r="D383" s="69"/>
    </row>
    <row r="384" spans="4:10" ht="15" x14ac:dyDescent="0.25">
      <c r="D384" s="69"/>
      <c r="E384"/>
      <c r="F384"/>
      <c r="G384"/>
      <c r="H384"/>
      <c r="I384"/>
      <c r="J384"/>
    </row>
    <row r="385" spans="4:10" ht="15" x14ac:dyDescent="0.25">
      <c r="D385" s="69"/>
      <c r="E385"/>
      <c r="F385"/>
      <c r="G385"/>
      <c r="H385"/>
      <c r="I385"/>
      <c r="J385"/>
    </row>
    <row r="386" spans="4:10" ht="15" x14ac:dyDescent="0.25">
      <c r="D386" s="69"/>
      <c r="E386"/>
      <c r="F386"/>
      <c r="G386"/>
      <c r="H386"/>
      <c r="I386"/>
      <c r="J386"/>
    </row>
    <row r="387" spans="4:10" ht="15" x14ac:dyDescent="0.25">
      <c r="D387" s="69"/>
      <c r="E387"/>
      <c r="F387"/>
      <c r="G387"/>
      <c r="H387"/>
      <c r="I387"/>
      <c r="J387"/>
    </row>
    <row r="388" spans="4:10" ht="15" x14ac:dyDescent="0.25">
      <c r="D388" s="69"/>
      <c r="E388"/>
      <c r="F388"/>
      <c r="G388"/>
      <c r="H388"/>
      <c r="I388"/>
      <c r="J388"/>
    </row>
    <row r="389" spans="4:10" ht="15" x14ac:dyDescent="0.25">
      <c r="D389" s="69"/>
      <c r="E389"/>
      <c r="F389"/>
      <c r="G389"/>
      <c r="H389"/>
      <c r="I389"/>
      <c r="J389"/>
    </row>
    <row r="390" spans="4:10" ht="15" x14ac:dyDescent="0.25">
      <c r="D390" s="69"/>
      <c r="E390"/>
      <c r="F390"/>
      <c r="G390"/>
      <c r="H390"/>
      <c r="I390"/>
      <c r="J390"/>
    </row>
    <row r="391" spans="4:10" ht="15" x14ac:dyDescent="0.25">
      <c r="D391" s="69"/>
      <c r="E391"/>
      <c r="F391"/>
      <c r="G391"/>
      <c r="H391"/>
      <c r="I391"/>
      <c r="J391"/>
    </row>
    <row r="392" spans="4:10" ht="15" x14ac:dyDescent="0.25">
      <c r="D392" s="69"/>
      <c r="E392"/>
      <c r="F392"/>
      <c r="G392"/>
      <c r="H392"/>
      <c r="I392"/>
      <c r="J392"/>
    </row>
    <row r="393" spans="4:10" ht="15" x14ac:dyDescent="0.25">
      <c r="D393" s="69"/>
      <c r="E393"/>
      <c r="F393"/>
      <c r="G393"/>
      <c r="H393"/>
      <c r="I393"/>
      <c r="J393"/>
    </row>
    <row r="394" spans="4:10" ht="15" x14ac:dyDescent="0.25">
      <c r="D394" s="69"/>
      <c r="E394"/>
      <c r="F394"/>
      <c r="G394"/>
      <c r="H394"/>
      <c r="I394"/>
      <c r="J394"/>
    </row>
    <row r="395" spans="4:10" ht="15" x14ac:dyDescent="0.25">
      <c r="D395" s="69"/>
      <c r="E395"/>
      <c r="F395"/>
      <c r="G395"/>
      <c r="H395"/>
      <c r="I395"/>
      <c r="J395"/>
    </row>
    <row r="396" spans="4:10" ht="15" x14ac:dyDescent="0.25">
      <c r="D396" s="69"/>
      <c r="E396"/>
      <c r="F396"/>
      <c r="G396"/>
      <c r="H396"/>
      <c r="I396"/>
      <c r="J396"/>
    </row>
    <row r="397" spans="4:10" ht="15" x14ac:dyDescent="0.25">
      <c r="D397" s="69"/>
      <c r="E397"/>
      <c r="F397"/>
      <c r="G397"/>
      <c r="H397"/>
      <c r="I397"/>
      <c r="J397"/>
    </row>
    <row r="398" spans="4:10" ht="15" x14ac:dyDescent="0.25">
      <c r="D398" s="69"/>
      <c r="E398"/>
      <c r="F398"/>
      <c r="G398"/>
      <c r="H398"/>
      <c r="I398"/>
      <c r="J398"/>
    </row>
    <row r="399" spans="4:10" ht="15" x14ac:dyDescent="0.25">
      <c r="D399" s="69"/>
      <c r="E399"/>
      <c r="F399"/>
      <c r="G399"/>
      <c r="H399"/>
      <c r="I399"/>
      <c r="J399"/>
    </row>
    <row r="400" spans="4:10" ht="15" x14ac:dyDescent="0.25">
      <c r="D400" s="69"/>
      <c r="E400"/>
      <c r="F400"/>
      <c r="G400"/>
      <c r="H400"/>
      <c r="I400"/>
      <c r="J400"/>
    </row>
    <row r="401" spans="4:10" ht="15" x14ac:dyDescent="0.25">
      <c r="D401" s="69"/>
      <c r="E401"/>
      <c r="F401"/>
      <c r="G401"/>
      <c r="H401"/>
      <c r="I401"/>
      <c r="J401"/>
    </row>
    <row r="402" spans="4:10" ht="15" x14ac:dyDescent="0.25">
      <c r="D402" s="69"/>
      <c r="E402"/>
      <c r="F402"/>
      <c r="G402"/>
      <c r="H402"/>
      <c r="I402"/>
      <c r="J402"/>
    </row>
    <row r="403" spans="4:10" ht="15" x14ac:dyDescent="0.25">
      <c r="D403" s="69"/>
      <c r="E403"/>
      <c r="F403"/>
      <c r="G403"/>
      <c r="H403"/>
      <c r="I403"/>
      <c r="J403"/>
    </row>
    <row r="404" spans="4:10" ht="15" x14ac:dyDescent="0.25">
      <c r="D404" s="69"/>
      <c r="E404"/>
      <c r="F404"/>
      <c r="G404"/>
      <c r="H404"/>
      <c r="I404"/>
      <c r="J404"/>
    </row>
    <row r="405" spans="4:10" ht="15" x14ac:dyDescent="0.25">
      <c r="D405" s="69"/>
      <c r="E405"/>
      <c r="F405"/>
      <c r="G405"/>
      <c r="H405"/>
      <c r="I405"/>
      <c r="J405"/>
    </row>
    <row r="406" spans="4:10" ht="15" x14ac:dyDescent="0.25">
      <c r="D406" s="69"/>
      <c r="E406"/>
      <c r="F406"/>
      <c r="G406"/>
      <c r="H406"/>
      <c r="I406"/>
      <c r="J406"/>
    </row>
    <row r="407" spans="4:10" ht="15" x14ac:dyDescent="0.25">
      <c r="D407" s="69"/>
      <c r="E407"/>
      <c r="F407"/>
      <c r="G407"/>
      <c r="H407"/>
      <c r="I407"/>
      <c r="J407"/>
    </row>
    <row r="408" spans="4:10" ht="15" x14ac:dyDescent="0.25">
      <c r="D408" s="69"/>
      <c r="E408"/>
      <c r="F408"/>
      <c r="G408"/>
      <c r="H408"/>
      <c r="I408"/>
      <c r="J408"/>
    </row>
    <row r="409" spans="4:10" ht="15" x14ac:dyDescent="0.25">
      <c r="D409" s="69"/>
      <c r="E409"/>
      <c r="F409"/>
      <c r="G409"/>
      <c r="H409"/>
      <c r="I409"/>
      <c r="J409"/>
    </row>
    <row r="410" spans="4:10" ht="15" x14ac:dyDescent="0.25">
      <c r="D410" s="69"/>
      <c r="E410"/>
      <c r="F410"/>
      <c r="G410"/>
      <c r="H410"/>
      <c r="I410"/>
      <c r="J410"/>
    </row>
    <row r="411" spans="4:10" ht="15" x14ac:dyDescent="0.25">
      <c r="D411" s="69"/>
      <c r="E411"/>
      <c r="F411"/>
      <c r="G411"/>
      <c r="H411"/>
      <c r="I411"/>
      <c r="J411"/>
    </row>
    <row r="412" spans="4:10" ht="15" x14ac:dyDescent="0.25">
      <c r="D412" s="69"/>
      <c r="E412"/>
      <c r="F412"/>
      <c r="G412"/>
      <c r="H412"/>
      <c r="I412"/>
      <c r="J412"/>
    </row>
    <row r="413" spans="4:10" ht="15" x14ac:dyDescent="0.25">
      <c r="D413" s="69"/>
      <c r="E413"/>
      <c r="F413"/>
      <c r="G413"/>
      <c r="H413"/>
      <c r="I413"/>
      <c r="J413"/>
    </row>
    <row r="414" spans="4:10" ht="15" x14ac:dyDescent="0.25">
      <c r="D414" s="69"/>
      <c r="E414"/>
      <c r="F414"/>
      <c r="G414"/>
      <c r="H414"/>
      <c r="I414"/>
      <c r="J414"/>
    </row>
    <row r="415" spans="4:10" ht="15" x14ac:dyDescent="0.25">
      <c r="D415" s="69"/>
      <c r="E415"/>
      <c r="F415"/>
      <c r="G415"/>
      <c r="H415"/>
      <c r="I415"/>
      <c r="J415"/>
    </row>
    <row r="416" spans="4:10" ht="15" x14ac:dyDescent="0.25">
      <c r="D416" s="69"/>
      <c r="E416"/>
      <c r="F416"/>
      <c r="G416"/>
      <c r="H416"/>
      <c r="I416"/>
      <c r="J416"/>
    </row>
    <row r="417" spans="4:10" ht="15" x14ac:dyDescent="0.25">
      <c r="D417" s="69"/>
      <c r="E417"/>
      <c r="F417"/>
      <c r="G417"/>
      <c r="H417"/>
      <c r="I417"/>
      <c r="J417"/>
    </row>
    <row r="418" spans="4:10" ht="15" x14ac:dyDescent="0.25">
      <c r="D418" s="69"/>
      <c r="E418"/>
      <c r="F418"/>
      <c r="G418"/>
      <c r="H418"/>
      <c r="I418"/>
      <c r="J418"/>
    </row>
    <row r="419" spans="4:10" ht="15" x14ac:dyDescent="0.25">
      <c r="D419" s="69"/>
      <c r="E419"/>
      <c r="F419"/>
      <c r="G419"/>
      <c r="H419"/>
      <c r="I419"/>
      <c r="J419"/>
    </row>
    <row r="420" spans="4:10" ht="15" x14ac:dyDescent="0.25">
      <c r="D420" s="69"/>
      <c r="E420"/>
      <c r="F420"/>
      <c r="G420"/>
      <c r="H420"/>
      <c r="I420"/>
      <c r="J420"/>
    </row>
    <row r="421" spans="4:10" ht="15" x14ac:dyDescent="0.25">
      <c r="D421" s="69"/>
      <c r="E421"/>
      <c r="F421"/>
      <c r="G421"/>
      <c r="H421"/>
      <c r="I421"/>
      <c r="J421"/>
    </row>
    <row r="422" spans="4:10" ht="15" x14ac:dyDescent="0.25">
      <c r="D422" s="69"/>
      <c r="E422"/>
      <c r="F422"/>
      <c r="G422"/>
      <c r="H422"/>
      <c r="I422"/>
      <c r="J422"/>
    </row>
    <row r="423" spans="4:10" ht="15" x14ac:dyDescent="0.25">
      <c r="D423" s="69"/>
      <c r="E423"/>
      <c r="F423"/>
      <c r="G423"/>
      <c r="H423"/>
      <c r="I423"/>
      <c r="J423"/>
    </row>
    <row r="424" spans="4:10" ht="15" x14ac:dyDescent="0.25">
      <c r="D424" s="69"/>
      <c r="E424"/>
      <c r="F424"/>
      <c r="G424"/>
      <c r="H424"/>
      <c r="I424"/>
      <c r="J424"/>
    </row>
    <row r="425" spans="4:10" ht="15" x14ac:dyDescent="0.25">
      <c r="D425" s="69"/>
      <c r="E425"/>
      <c r="F425"/>
      <c r="G425"/>
      <c r="H425"/>
      <c r="I425"/>
      <c r="J425"/>
    </row>
    <row r="426" spans="4:10" ht="15" x14ac:dyDescent="0.25">
      <c r="D426" s="69"/>
      <c r="E426"/>
      <c r="F426"/>
      <c r="G426"/>
      <c r="H426"/>
      <c r="I426"/>
      <c r="J426"/>
    </row>
    <row r="427" spans="4:10" ht="15" x14ac:dyDescent="0.25">
      <c r="D427" s="69"/>
      <c r="E427"/>
      <c r="F427"/>
      <c r="G427"/>
      <c r="H427"/>
      <c r="I427"/>
      <c r="J427"/>
    </row>
    <row r="428" spans="4:10" ht="15" x14ac:dyDescent="0.25">
      <c r="D428" s="69"/>
      <c r="E428"/>
      <c r="F428"/>
      <c r="G428"/>
      <c r="H428"/>
      <c r="I428"/>
      <c r="J428"/>
    </row>
    <row r="429" spans="4:10" ht="15" x14ac:dyDescent="0.25">
      <c r="D429" s="69"/>
      <c r="E429"/>
      <c r="F429"/>
      <c r="G429"/>
      <c r="H429"/>
      <c r="I429"/>
      <c r="J429"/>
    </row>
    <row r="430" spans="4:10" ht="15" x14ac:dyDescent="0.25">
      <c r="D430" s="69"/>
      <c r="E430"/>
      <c r="F430"/>
      <c r="G430"/>
      <c r="H430"/>
      <c r="I430"/>
      <c r="J430"/>
    </row>
    <row r="431" spans="4:10" ht="15" x14ac:dyDescent="0.25">
      <c r="D431" s="69"/>
      <c r="E431"/>
      <c r="F431"/>
      <c r="G431"/>
      <c r="H431"/>
      <c r="I431"/>
      <c r="J431"/>
    </row>
    <row r="432" spans="4:10" ht="15" x14ac:dyDescent="0.25">
      <c r="D432" s="69"/>
      <c r="E432"/>
      <c r="F432"/>
      <c r="G432"/>
      <c r="H432"/>
      <c r="I432"/>
      <c r="J432"/>
    </row>
    <row r="433" spans="4:10" ht="15" x14ac:dyDescent="0.25">
      <c r="D433" s="69"/>
      <c r="E433"/>
      <c r="F433"/>
      <c r="G433"/>
      <c r="H433"/>
      <c r="I433"/>
      <c r="J433"/>
    </row>
    <row r="434" spans="4:10" ht="15" x14ac:dyDescent="0.25">
      <c r="D434" s="69"/>
      <c r="E434"/>
      <c r="F434"/>
      <c r="G434"/>
      <c r="H434"/>
      <c r="I434"/>
      <c r="J434"/>
    </row>
    <row r="435" spans="4:10" ht="15" x14ac:dyDescent="0.25">
      <c r="D435" s="69"/>
      <c r="E435"/>
      <c r="F435"/>
      <c r="G435"/>
      <c r="H435"/>
      <c r="I435"/>
      <c r="J435"/>
    </row>
    <row r="436" spans="4:10" ht="15" x14ac:dyDescent="0.25">
      <c r="D436" s="69"/>
      <c r="E436"/>
      <c r="F436"/>
      <c r="G436"/>
      <c r="H436"/>
      <c r="I436"/>
      <c r="J436"/>
    </row>
    <row r="437" spans="4:10" ht="15" x14ac:dyDescent="0.25">
      <c r="D437" s="69"/>
      <c r="E437"/>
      <c r="F437"/>
      <c r="G437"/>
      <c r="H437"/>
      <c r="I437"/>
      <c r="J437"/>
    </row>
    <row r="438" spans="4:10" ht="15" x14ac:dyDescent="0.25">
      <c r="D438" s="69"/>
      <c r="E438"/>
      <c r="F438"/>
      <c r="G438"/>
      <c r="H438"/>
      <c r="I438"/>
      <c r="J438"/>
    </row>
    <row r="439" spans="4:10" ht="15" x14ac:dyDescent="0.25">
      <c r="D439" s="69"/>
      <c r="E439"/>
      <c r="F439"/>
      <c r="G439"/>
      <c r="H439"/>
      <c r="I439"/>
      <c r="J439"/>
    </row>
    <row r="440" spans="4:10" ht="15" x14ac:dyDescent="0.25">
      <c r="D440" s="69"/>
      <c r="E440"/>
      <c r="F440"/>
      <c r="G440"/>
      <c r="H440"/>
      <c r="I440"/>
      <c r="J440"/>
    </row>
    <row r="441" spans="4:10" ht="15" x14ac:dyDescent="0.25">
      <c r="D441" s="69"/>
      <c r="E441"/>
      <c r="F441"/>
      <c r="G441"/>
      <c r="H441"/>
      <c r="I441"/>
      <c r="J441"/>
    </row>
    <row r="442" spans="4:10" ht="15" x14ac:dyDescent="0.25">
      <c r="D442" s="69"/>
      <c r="E442"/>
      <c r="F442"/>
      <c r="G442"/>
      <c r="H442"/>
      <c r="I442"/>
      <c r="J442"/>
    </row>
    <row r="443" spans="4:10" ht="15" x14ac:dyDescent="0.25">
      <c r="D443" s="69"/>
      <c r="E443"/>
      <c r="F443"/>
      <c r="G443"/>
      <c r="H443"/>
      <c r="I443"/>
      <c r="J443"/>
    </row>
    <row r="444" spans="4:10" ht="15" x14ac:dyDescent="0.25">
      <c r="D444" s="69"/>
      <c r="E444"/>
      <c r="F444"/>
      <c r="G444"/>
      <c r="H444"/>
      <c r="I444"/>
      <c r="J444"/>
    </row>
    <row r="445" spans="4:10" ht="15" x14ac:dyDescent="0.25">
      <c r="D445" s="69"/>
      <c r="E445"/>
      <c r="F445"/>
      <c r="G445"/>
      <c r="H445"/>
      <c r="I445"/>
      <c r="J445"/>
    </row>
    <row r="446" spans="4:10" ht="15" x14ac:dyDescent="0.25">
      <c r="D446" s="69"/>
      <c r="E446"/>
      <c r="F446"/>
      <c r="G446"/>
      <c r="H446"/>
      <c r="I446"/>
      <c r="J446"/>
    </row>
    <row r="447" spans="4:10" ht="15" x14ac:dyDescent="0.25">
      <c r="D447" s="69"/>
      <c r="E447"/>
      <c r="F447"/>
      <c r="G447"/>
      <c r="H447"/>
      <c r="I447"/>
      <c r="J447"/>
    </row>
    <row r="448" spans="4:10" ht="15" x14ac:dyDescent="0.25">
      <c r="D448" s="69"/>
      <c r="E448"/>
      <c r="F448"/>
      <c r="G448"/>
      <c r="H448"/>
      <c r="I448"/>
      <c r="J448"/>
    </row>
    <row r="449" spans="4:10" ht="15" x14ac:dyDescent="0.25">
      <c r="D449" s="69"/>
      <c r="E449"/>
      <c r="F449"/>
      <c r="G449"/>
      <c r="H449"/>
      <c r="I449"/>
      <c r="J449"/>
    </row>
    <row r="450" spans="4:10" ht="15" x14ac:dyDescent="0.25">
      <c r="D450" s="69"/>
      <c r="E450"/>
      <c r="F450"/>
      <c r="G450"/>
      <c r="H450"/>
      <c r="I450"/>
      <c r="J450"/>
    </row>
    <row r="451" spans="4:10" ht="15" x14ac:dyDescent="0.25">
      <c r="D451" s="69"/>
      <c r="E451"/>
      <c r="F451"/>
      <c r="G451"/>
      <c r="H451"/>
      <c r="I451"/>
      <c r="J451"/>
    </row>
    <row r="452" spans="4:10" ht="15" x14ac:dyDescent="0.25">
      <c r="D452" s="69"/>
      <c r="E452"/>
      <c r="F452"/>
      <c r="G452"/>
      <c r="H452"/>
      <c r="I452"/>
      <c r="J452"/>
    </row>
    <row r="453" spans="4:10" ht="15" x14ac:dyDescent="0.25">
      <c r="D453" s="69"/>
      <c r="E453"/>
      <c r="F453"/>
      <c r="G453"/>
      <c r="H453"/>
      <c r="I453"/>
      <c r="J453"/>
    </row>
    <row r="454" spans="4:10" ht="15" x14ac:dyDescent="0.25">
      <c r="D454" s="69"/>
      <c r="E454"/>
      <c r="F454"/>
      <c r="G454"/>
      <c r="H454"/>
      <c r="I454"/>
      <c r="J454"/>
    </row>
    <row r="455" spans="4:10" ht="15" x14ac:dyDescent="0.25">
      <c r="D455" s="69"/>
      <c r="E455"/>
      <c r="F455"/>
      <c r="G455"/>
      <c r="H455"/>
      <c r="I455"/>
      <c r="J455"/>
    </row>
    <row r="456" spans="4:10" ht="15" x14ac:dyDescent="0.25">
      <c r="D456" s="69"/>
      <c r="E456"/>
      <c r="F456"/>
      <c r="G456"/>
      <c r="H456"/>
      <c r="I456"/>
      <c r="J456"/>
    </row>
    <row r="457" spans="4:10" ht="15" x14ac:dyDescent="0.25">
      <c r="D457" s="69"/>
      <c r="E457"/>
      <c r="F457"/>
      <c r="G457"/>
      <c r="H457"/>
      <c r="I457"/>
      <c r="J457"/>
    </row>
    <row r="458" spans="4:10" ht="15" x14ac:dyDescent="0.25">
      <c r="D458" s="69"/>
      <c r="E458"/>
      <c r="F458"/>
      <c r="G458"/>
      <c r="H458"/>
      <c r="I458"/>
      <c r="J458"/>
    </row>
    <row r="459" spans="4:10" ht="15" x14ac:dyDescent="0.25">
      <c r="D459" s="69"/>
      <c r="E459"/>
      <c r="F459"/>
      <c r="G459"/>
      <c r="H459"/>
      <c r="I459"/>
      <c r="J459"/>
    </row>
    <row r="460" spans="4:10" ht="15" x14ac:dyDescent="0.25">
      <c r="D460" s="69"/>
      <c r="E460"/>
      <c r="F460"/>
      <c r="G460"/>
      <c r="H460"/>
      <c r="I460"/>
      <c r="J460"/>
    </row>
    <row r="461" spans="4:10" ht="15" x14ac:dyDescent="0.25">
      <c r="D461" s="69"/>
      <c r="E461"/>
      <c r="F461"/>
      <c r="G461"/>
      <c r="H461"/>
      <c r="I461"/>
      <c r="J461"/>
    </row>
    <row r="462" spans="4:10" ht="15" x14ac:dyDescent="0.25">
      <c r="D462" s="69"/>
      <c r="E462"/>
      <c r="F462"/>
      <c r="G462"/>
      <c r="H462"/>
      <c r="I462"/>
      <c r="J462"/>
    </row>
    <row r="463" spans="4:10" ht="15" x14ac:dyDescent="0.25">
      <c r="D463" s="69"/>
      <c r="E463"/>
      <c r="F463"/>
      <c r="G463"/>
      <c r="H463"/>
      <c r="I463"/>
      <c r="J463"/>
    </row>
    <row r="464" spans="4:10" ht="15" x14ac:dyDescent="0.25">
      <c r="D464" s="69"/>
      <c r="E464"/>
      <c r="F464"/>
      <c r="G464"/>
      <c r="H464"/>
      <c r="I464"/>
      <c r="J464"/>
    </row>
    <row r="465" spans="4:10" ht="15" x14ac:dyDescent="0.25">
      <c r="D465" s="69"/>
      <c r="E465"/>
      <c r="F465"/>
      <c r="G465"/>
      <c r="H465"/>
      <c r="I465"/>
      <c r="J465"/>
    </row>
    <row r="466" spans="4:10" ht="15" x14ac:dyDescent="0.25">
      <c r="D466" s="69"/>
      <c r="E466"/>
      <c r="F466"/>
      <c r="G466"/>
      <c r="H466"/>
      <c r="I466"/>
      <c r="J466"/>
    </row>
    <row r="467" spans="4:10" ht="15" x14ac:dyDescent="0.25">
      <c r="D467" s="69"/>
      <c r="E467"/>
      <c r="F467"/>
      <c r="G467"/>
      <c r="H467"/>
      <c r="I467"/>
      <c r="J467"/>
    </row>
    <row r="468" spans="4:10" ht="15" x14ac:dyDescent="0.25">
      <c r="D468" s="69"/>
      <c r="E468"/>
      <c r="F468"/>
      <c r="G468"/>
      <c r="H468"/>
      <c r="I468"/>
      <c r="J468"/>
    </row>
    <row r="469" spans="4:10" ht="15" x14ac:dyDescent="0.25">
      <c r="D469" s="69"/>
      <c r="E469"/>
      <c r="F469"/>
      <c r="G469"/>
      <c r="H469"/>
      <c r="I469"/>
      <c r="J469"/>
    </row>
    <row r="470" spans="4:10" ht="15" x14ac:dyDescent="0.25">
      <c r="D470" s="69"/>
      <c r="E470"/>
      <c r="F470"/>
      <c r="G470"/>
      <c r="H470"/>
      <c r="I470"/>
      <c r="J470"/>
    </row>
    <row r="471" spans="4:10" ht="15" x14ac:dyDescent="0.25">
      <c r="D471" s="69"/>
      <c r="E471"/>
      <c r="F471"/>
      <c r="G471"/>
      <c r="H471"/>
      <c r="I471"/>
      <c r="J471"/>
    </row>
    <row r="472" spans="4:10" ht="15" x14ac:dyDescent="0.25">
      <c r="D472" s="69"/>
      <c r="E472"/>
      <c r="F472"/>
      <c r="G472"/>
      <c r="H472"/>
      <c r="I472"/>
      <c r="J472"/>
    </row>
    <row r="473" spans="4:10" ht="15" x14ac:dyDescent="0.25">
      <c r="D473" s="69"/>
      <c r="E473"/>
      <c r="F473"/>
      <c r="G473"/>
      <c r="H473"/>
      <c r="I473"/>
      <c r="J473"/>
    </row>
  </sheetData>
  <sheetProtection algorithmName="SHA-512" hashValue="Qbhy8iCfL2/MC4P/Vs1VCT3RNvmIB8ardPO3hCKvJ8bPE2KD6UlKcnGVwSc08qePweX5oFTyRX2MLOblA2N5tQ==" saltValue="3el1s4gSqe+XtKZrOg42jQ==" spinCount="100000" sheet="1" objects="1" scenarios="1" selectLockedCells="1"/>
  <mergeCells count="4">
    <mergeCell ref="A6:J6"/>
    <mergeCell ref="A8:J8"/>
    <mergeCell ref="A10:B10"/>
    <mergeCell ref="D10:J10"/>
  </mergeCells>
  <pageMargins left="0.75" right="0" top="0" bottom="0" header="0" footer="0"/>
  <pageSetup scale="66" fitToHeight="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D6733A2B-E225-4A7A-8EE3-9389C86DD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Profit &amp; Loss</vt:lpstr>
      <vt:lpstr>Asset Purchases</vt:lpstr>
      <vt:lpstr>Office in Home</vt:lpstr>
      <vt:lpstr>Business Vehicle</vt:lpstr>
      <vt:lpstr>Payroll Tracker - Salary</vt:lpstr>
      <vt:lpstr>Payroll Tracker - Hourly</vt:lpstr>
      <vt:lpstr>Loan Amortization Table 1</vt:lpstr>
      <vt:lpstr>Loan Amortization Table 2</vt:lpstr>
      <vt:lpstr>Chart of Accounts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Loan amortization</dc:title>
  <dc:creator>Brantley Freeman</dc:creator>
  <cp:lastModifiedBy>Amber Boulton</cp:lastModifiedBy>
  <cp:lastPrinted>2020-08-07T16:32:16Z</cp:lastPrinted>
  <dcterms:created xsi:type="dcterms:W3CDTF">2014-04-22T17:47:49Z</dcterms:created>
  <dcterms:modified xsi:type="dcterms:W3CDTF">2022-01-12T22:15:13Z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TC100738819990</vt:lpwstr>
  </property>
</Properties>
</file>